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J\AppData\Local\Microsoft\Windows\INetCache\Content.Outlook\D4NCNXKX\"/>
    </mc:Choice>
  </mc:AlternateContent>
  <xr:revisionPtr revIDLastSave="0" documentId="13_ncr:1_{E2A0F033-EC6A-436E-A943-E4B0AF9376D0}" xr6:coauthVersionLast="47" xr6:coauthVersionMax="47" xr10:uidLastSave="{00000000-0000-0000-0000-000000000000}"/>
  <bookViews>
    <workbookView xWindow="28680" yWindow="15" windowWidth="29040" windowHeight="15840" firstSheet="3" activeTab="6" xr2:uid="{00000000-000D-0000-FFFF-FFFF00000000}"/>
  </bookViews>
  <sheets>
    <sheet name="March 2023" sheetId="17" r:id="rId1"/>
    <sheet name="February 2023" sheetId="16" r:id="rId2"/>
    <sheet name="January 2023" sheetId="15" r:id="rId3"/>
    <sheet name="December 2022" sheetId="14" r:id="rId4"/>
    <sheet name="November 2022" sheetId="13" r:id="rId5"/>
    <sheet name="October 2022" sheetId="12" r:id="rId6"/>
    <sheet name="September 2022" sheetId="11" r:id="rId7"/>
    <sheet name="August 2022" sheetId="10" r:id="rId8"/>
    <sheet name="July 2022" sheetId="9" r:id="rId9"/>
    <sheet name="June 2022" sheetId="8" r:id="rId10"/>
    <sheet name="May 2022" sheetId="7" r:id="rId11"/>
    <sheet name="April 2022" sheetId="6" r:id="rId12"/>
  </sheets>
  <definedNames>
    <definedName name="_xlnm.Print_Area" localSheetId="11">'April 2022'!$A$1:$C$49</definedName>
    <definedName name="_xlnm.Print_Area" localSheetId="7">'August 2022'!$A$1:$C$28</definedName>
    <definedName name="_xlnm.Print_Area" localSheetId="3">'December 2022'!$A$1:$C$49</definedName>
    <definedName name="_xlnm.Print_Area" localSheetId="1">'February 2023'!$A$1:$C$28</definedName>
    <definedName name="_xlnm.Print_Area" localSheetId="2">'January 2023'!$A$1:$C$42</definedName>
    <definedName name="_xlnm.Print_Area" localSheetId="8">'July 2022'!$A$1:$C$37</definedName>
    <definedName name="_xlnm.Print_Area" localSheetId="9">'June 2022'!$A$1:$C$39</definedName>
    <definedName name="_xlnm.Print_Area" localSheetId="0">'March 2023'!$A$1:$C$40</definedName>
    <definedName name="_xlnm.Print_Area" localSheetId="10">'May 2022'!$A$1:$C$33</definedName>
    <definedName name="_xlnm.Print_Area" localSheetId="4">'November 2022'!$A$1:$C$40</definedName>
    <definedName name="_xlnm.Print_Area" localSheetId="5">'October 2022'!$A$1:$C$35</definedName>
    <definedName name="_xlnm.Print_Area" localSheetId="6">'September 2022'!$A$1:$C$28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7" l="1"/>
  <c r="C38" i="8" l="1"/>
  <c r="C45" i="6" l="1"/>
  <c r="C32" i="17" l="1"/>
  <c r="C34" i="15" l="1"/>
  <c r="C20" i="16" l="1"/>
  <c r="C41" i="14" l="1"/>
  <c r="C32" i="13"/>
  <c r="C27" i="12" l="1"/>
</calcChain>
</file>

<file path=xl/sharedStrings.xml><?xml version="1.0" encoding="utf-8"?>
<sst xmlns="http://schemas.openxmlformats.org/spreadsheetml/2006/main" count="359" uniqueCount="228">
  <si>
    <t>Supplier</t>
  </si>
  <si>
    <t>Purchase Description</t>
  </si>
  <si>
    <t>Amount</t>
  </si>
  <si>
    <t>EARLEY TOWN COUNCIL</t>
  </si>
  <si>
    <t>MFG UK Ltd</t>
  </si>
  <si>
    <t>Select Environmental Services Ltd</t>
  </si>
  <si>
    <t>Premium Credit Ltd</t>
  </si>
  <si>
    <t>Wokingham Borough Council</t>
  </si>
  <si>
    <t>Ricoh UK Ltd</t>
  </si>
  <si>
    <t>Southern Electric</t>
  </si>
  <si>
    <t>Regent Gas Ltd</t>
  </si>
  <si>
    <t>ORDERS FOR PAYMENT - March 2023</t>
  </si>
  <si>
    <t>ORDERS FOR PAYMENT - April 2022</t>
  </si>
  <si>
    <t>ORDERS FOR PAYMENT - May 2022</t>
  </si>
  <si>
    <t>ORDERS FOR PAYMENT - June 2022</t>
  </si>
  <si>
    <t>ORDERS FOR PAYMENT - February 2023</t>
  </si>
  <si>
    <t>ORDERS FOR PAYMENT - January 2023</t>
  </si>
  <si>
    <t>ORDERS FOR PAYMENT - December 2022</t>
  </si>
  <si>
    <t>ORDERS FOR PAYMENT - November 2022</t>
  </si>
  <si>
    <t>ORDERS FOR PAYMENT - September 2022</t>
  </si>
  <si>
    <t>ORDERS FOR PAYMENT - October 2022</t>
  </si>
  <si>
    <t>ORDERS FOR PAYMENT - August 2022</t>
  </si>
  <si>
    <t>ORDERS FOR PAYMENT - July 2022</t>
  </si>
  <si>
    <t>Rialtas Business Solutions</t>
  </si>
  <si>
    <t>Software support and Maintenance Year to 4/3/23</t>
  </si>
  <si>
    <t>Wicksteed Leisure Ltd</t>
  </si>
  <si>
    <t>Meadow Park Cradle Safety Swing seat x 2</t>
  </si>
  <si>
    <t>Insurance Premium April 22</t>
  </si>
  <si>
    <t>SmartestEnergy Business Ltd</t>
  </si>
  <si>
    <t>Street Lighting Dusk to Dawn supply March 22</t>
  </si>
  <si>
    <t xml:space="preserve">Cemetery Rates </t>
  </si>
  <si>
    <t>Lister Wilder</t>
  </si>
  <si>
    <t>MFG UK Ltd T/A Air It Ltd</t>
  </si>
  <si>
    <t>William Luck</t>
  </si>
  <si>
    <t>Planning Professional Services (15.18 Hrs) April 22</t>
  </si>
  <si>
    <t>Barriers Direct</t>
  </si>
  <si>
    <t>Cemetery 2 x Removable Bollards &amp; Installation</t>
  </si>
  <si>
    <t>Country Supplies</t>
  </si>
  <si>
    <t>Cemetery Topsoil &amp; Landscaping seeds</t>
  </si>
  <si>
    <t>Castle Water Ltd</t>
  </si>
  <si>
    <t>PHS Group</t>
  </si>
  <si>
    <t>Premium Credit</t>
  </si>
  <si>
    <t>Insurance Premium May 22</t>
  </si>
  <si>
    <t>Street Lighting May 22</t>
  </si>
  <si>
    <t>Wokingham B.C.</t>
  </si>
  <si>
    <t>Salaries</t>
  </si>
  <si>
    <t>PAYE &amp; NI April 22</t>
  </si>
  <si>
    <t>Royal County of Berkshire Pension Fund</t>
  </si>
  <si>
    <t>Pension Contributions April 22</t>
  </si>
  <si>
    <t>HMRC</t>
  </si>
  <si>
    <t>April 22 Payroll</t>
  </si>
  <si>
    <t>PAYE &amp; NI May 22</t>
  </si>
  <si>
    <t>Pension Contributions May 22</t>
  </si>
  <si>
    <t>May 22 Payroll</t>
  </si>
  <si>
    <t>ARC Project</t>
  </si>
  <si>
    <t>Grant approved at Full Council Meeting 30/3/22</t>
  </si>
  <si>
    <t>Berkshire Multiple Sclerosis Therapyy Centre</t>
  </si>
  <si>
    <t>CAB Reading</t>
  </si>
  <si>
    <t>CAB Wokingham</t>
  </si>
  <si>
    <t>Earley Community Minibus</t>
  </si>
  <si>
    <t>Earley Day Centre</t>
  </si>
  <si>
    <t>Trinity Church Lower Earley</t>
  </si>
  <si>
    <t>The Earley Environmental Grp (EASI)</t>
  </si>
  <si>
    <t>Home Start Wokingham</t>
  </si>
  <si>
    <t>Keep Mobile</t>
  </si>
  <si>
    <t>Link Visiting Scheme</t>
  </si>
  <si>
    <t>Me2 Club</t>
  </si>
  <si>
    <t>Queen Victoria Institute Fund</t>
  </si>
  <si>
    <t>Reading Male Voice Choir</t>
  </si>
  <si>
    <t>Sue Ryder Fundraising</t>
  </si>
  <si>
    <t>Trinity Concert Band</t>
  </si>
  <si>
    <t>Wokingham Waterside Centre Ltd</t>
  </si>
  <si>
    <t>Pension Contributions June 22</t>
  </si>
  <si>
    <t>June 22 Payroll</t>
  </si>
  <si>
    <t>PAYE &amp; NI June 22</t>
  </si>
  <si>
    <t>Sports Sponsorship PM</t>
  </si>
  <si>
    <t>First Days Childrens charity</t>
  </si>
  <si>
    <t>Grant Approved at Full Council Meeting 19/6/22</t>
  </si>
  <si>
    <t>Sports Sponsorship Approved at Full Council Meeting 19/6/22</t>
  </si>
  <si>
    <t>All Electrics &amp; Building Manage. Ltd</t>
  </si>
  <si>
    <t>Arkell &amp; Hurcombe</t>
  </si>
  <si>
    <t>Bowak Ltd</t>
  </si>
  <si>
    <t>Caretaker and H&amp;S supplies All centres</t>
  </si>
  <si>
    <t>John Gosden Consulting</t>
  </si>
  <si>
    <t>JRB Enterprise Ltd</t>
  </si>
  <si>
    <t>50 packs poop Scoop Bags</t>
  </si>
  <si>
    <t>MFG UK Ltd (T/a Air IT)</t>
  </si>
  <si>
    <t>Managed IT Support June 22</t>
  </si>
  <si>
    <t>RBS Rialtas</t>
  </si>
  <si>
    <t>Year end closedown</t>
  </si>
  <si>
    <t>Select Environmental Services</t>
  </si>
  <si>
    <t>General Bin Waste collection April 22</t>
  </si>
  <si>
    <t>Trinity Fire &amp; Security Systems</t>
  </si>
  <si>
    <t>Charter Global Ltd</t>
  </si>
  <si>
    <t>Hadley Recycling &amp; Waste Management</t>
  </si>
  <si>
    <t xml:space="preserve">William Luck </t>
  </si>
  <si>
    <t>Town Planning Services May 22</t>
  </si>
  <si>
    <t>Buxtons</t>
  </si>
  <si>
    <t>Gardoo</t>
  </si>
  <si>
    <t>Castle Water</t>
  </si>
  <si>
    <t>Insurance Pemium June 22</t>
  </si>
  <si>
    <t>Frasers Office</t>
  </si>
  <si>
    <t>Managed IT Support July 22</t>
  </si>
  <si>
    <t>McVeigh Parker</t>
  </si>
  <si>
    <t>Ricoh Uk Ltd</t>
  </si>
  <si>
    <t>Advice and Admin of Group Death in Service Scheme</t>
  </si>
  <si>
    <t>Claire Connell</t>
  </si>
  <si>
    <t>Internal Audit Final Visit &amp; report Year ending 31/3/22</t>
  </si>
  <si>
    <t>PPL PRS</t>
  </si>
  <si>
    <t>General Litter Bins Collection June 22</t>
  </si>
  <si>
    <t>Southern Maintenance Solutions UK Ltd</t>
  </si>
  <si>
    <t>Insurance Pemium July 22</t>
  </si>
  <si>
    <t>Creating Technical Solutions</t>
  </si>
  <si>
    <t>Enerveo Ltd</t>
  </si>
  <si>
    <t>Flagmakers (Specialised Canvas Makers Ltd)</t>
  </si>
  <si>
    <t>Frasers Office Supplies Ltd</t>
  </si>
  <si>
    <t>James Hallam Ltd</t>
  </si>
  <si>
    <t>Fleet Insurance Year to 31/8/23</t>
  </si>
  <si>
    <t>Managed IT Support August 22</t>
  </si>
  <si>
    <t>Southern Electric Power Distribution</t>
  </si>
  <si>
    <t>Tractor Shed Repair Electric Cable damage</t>
  </si>
  <si>
    <t>General Litter Bins Collection July 22</t>
  </si>
  <si>
    <t>Planning Services July 22</t>
  </si>
  <si>
    <t>Workwear Giant - Top Embroidery</t>
  </si>
  <si>
    <t>Mixamate Concrete and Screed</t>
  </si>
  <si>
    <t>Insurance Pemium August 22</t>
  </si>
  <si>
    <t>Hadley Recycling and Waste Management</t>
  </si>
  <si>
    <t>Commercial Combined Insurance Year to 31/8/23</t>
  </si>
  <si>
    <t>GPA/Sickness/Business Travel</t>
  </si>
  <si>
    <t>Managed IT Support Sept 22</t>
  </si>
  <si>
    <t>SMS Environmental Ltd</t>
  </si>
  <si>
    <t>Surrey Loams Ltd</t>
  </si>
  <si>
    <t>Tri Security (Junction Security Ltd)</t>
  </si>
  <si>
    <t>Fire Alarm Maint and Emergency light testing all centres 2021</t>
  </si>
  <si>
    <t>Planning Services Aug 22</t>
  </si>
  <si>
    <t>Fleet (Line Markers) Ltd</t>
  </si>
  <si>
    <t>£640.22</t>
  </si>
  <si>
    <t>DVLA Road Tax</t>
  </si>
  <si>
    <t>YK60UUJ Year to 31/7/23</t>
  </si>
  <si>
    <t>YS06BSO Year to 31/7/23</t>
  </si>
  <si>
    <t>YK60UTY Year to 31/7/23</t>
  </si>
  <si>
    <t>PAYE &amp; NI July 22</t>
  </si>
  <si>
    <t>Pension Contributions July 22</t>
  </si>
  <si>
    <t>July 22 Payroll</t>
  </si>
  <si>
    <t>PAYE &amp; NI August 22</t>
  </si>
  <si>
    <t>Pension Contributions August 22</t>
  </si>
  <si>
    <t>August 22 Payroll</t>
  </si>
  <si>
    <t>September 22 Payroll</t>
  </si>
  <si>
    <t>Pension Contributions September 22</t>
  </si>
  <si>
    <t>PAYE &amp; NI September 22</t>
  </si>
  <si>
    <t>Office Stationery, Stamps, Paper, Ink cartrisges</t>
  </si>
  <si>
    <t>Stamps, Ink Cartridge for Office &amp; Fridge for Radstock Lane Com. Hub</t>
  </si>
  <si>
    <t>Maiden Erlegh Lake Nature Reserve Gate and Posts etc</t>
  </si>
  <si>
    <t>Microsft 365 - Office</t>
  </si>
  <si>
    <t>Cemetery: New Spine Concrete</t>
  </si>
  <si>
    <t>Music Royalties Licence Council run facilities</t>
  </si>
  <si>
    <t>Maiden Place Com. Centre Gas June 22</t>
  </si>
  <si>
    <t>Office &amp; Silverdale Copier Rental qtr to 30/9/22</t>
  </si>
  <si>
    <t>Street Light June 22 Dusk to Dawn</t>
  </si>
  <si>
    <t>Sol Joel Pavillion Water Leak 27/6/22</t>
  </si>
  <si>
    <t>Office Rates July 22</t>
  </si>
  <si>
    <t>Radstock Lane Community Centre Rates July 22</t>
  </si>
  <si>
    <t>Work Uniforms</t>
  </si>
  <si>
    <t>Office Microsoft 365 IT Contract Apr 22</t>
  </si>
  <si>
    <t>Office Managed IT Support Apr 22</t>
  </si>
  <si>
    <t>Radstock Lane Com. Centre Gas March 22</t>
  </si>
  <si>
    <t>Maiden Place Com. Centre Gas March 22</t>
  </si>
  <si>
    <t>Office &amp; Silverdale Road Photocopier Rental Qtr to 30/6/22 + usage Qtr to 31/3/22</t>
  </si>
  <si>
    <t>General Litter Bins Waste Collection March 22</t>
  </si>
  <si>
    <t>Laurel Park Electricity April 22</t>
  </si>
  <si>
    <t>Office Rates</t>
  </si>
  <si>
    <t>Radstock Lane Com. Centre Rates</t>
  </si>
  <si>
    <t>Maiden Place Com. Centre Water 1/3-31/8/22</t>
  </si>
  <si>
    <t>Sol Joel Park Cricket Roller Repair and Engine service</t>
  </si>
  <si>
    <t>Managed IT Support May 22</t>
  </si>
  <si>
    <t>Office Microsoft 365, Email security May 22</t>
  </si>
  <si>
    <t>Maiden Place Com. Centre Waste Disposal 3 mths to 1/9/22</t>
  </si>
  <si>
    <t>Radstock Lane Com. Centre Waste Disposal 3 mths to 1/9/22</t>
  </si>
  <si>
    <t>Sol Joel Park Gas April 22</t>
  </si>
  <si>
    <t>Maiden Place Com. Centre Gas April 22</t>
  </si>
  <si>
    <t>Radstock Lane Com. Centre Gas April 22</t>
  </si>
  <si>
    <t>Office Gas April 22</t>
  </si>
  <si>
    <t>Laurel Park Electricity May 22</t>
  </si>
  <si>
    <t>Office Rates May 22</t>
  </si>
  <si>
    <t>Radstock Lane Com. Centre Rates May 22</t>
  </si>
  <si>
    <t>EICR Report Office &amp; Interpretation Centre £1,104, Office Wiring Works ££3,578.40 Office Lighting £547.20</t>
  </si>
  <si>
    <t>Cemetery Cast Aluminium Grave Markers</t>
  </si>
  <si>
    <t>Cemetery Strimmer + PPE Trousers/Helmet</t>
  </si>
  <si>
    <t>Office Water Estimated Bill to 31/5/22</t>
  </si>
  <si>
    <t>Motor  Replacement for Roller Shutter Sol Joel Pavillion Boiler House</t>
  </si>
  <si>
    <t>Playsand Sol Joel Park</t>
  </si>
  <si>
    <t>Cemetery Skip 14th June 22</t>
  </si>
  <si>
    <t xml:space="preserve">Emergency Flood Plan Preparation </t>
  </si>
  <si>
    <t>Sol Joel Park Scarifier, Batteries and Charger</t>
  </si>
  <si>
    <t>Office Microsoft 365 licence/support June 22</t>
  </si>
  <si>
    <t>Maiden Place Com. Centre Gas May 22</t>
  </si>
  <si>
    <t>General Bin Waste collection May 22</t>
  </si>
  <si>
    <t>Laurel Park Electric June 22</t>
  </si>
  <si>
    <t>Street Light June 22 Dawn to dusk</t>
  </si>
  <si>
    <t>Silverdale Fire Alarm Maint contract Yr to 31/5/23</t>
  </si>
  <si>
    <t>Office Rates June 22</t>
  </si>
  <si>
    <t>Radstock Lane Com. Centre Rates June 22</t>
  </si>
  <si>
    <t>Abrdn Financial Planning and Advice Limited</t>
  </si>
  <si>
    <t>Berkshire Association of Local Councils</t>
  </si>
  <si>
    <t>Subscription - Berkshire and National 22/23</t>
  </si>
  <si>
    <t>YS06BSO Clutch replacement</t>
  </si>
  <si>
    <t>Street Light chargeable repairs Qtr to 31/3/22</t>
  </si>
  <si>
    <t>Replacement Earley Town Council flag</t>
  </si>
  <si>
    <t>Office Microsft 365 August 22</t>
  </si>
  <si>
    <t>Radstock Lane Com. Centre Sanitary Waste Qtr to 1/12/22</t>
  </si>
  <si>
    <t>Maiden Place Com. Centre Sanitary Waste Qtr to 1/12/22</t>
  </si>
  <si>
    <t>Maiden Place Com. Centre Gas July 22</t>
  </si>
  <si>
    <t>Street Light July 22 Dusk to Dawn</t>
  </si>
  <si>
    <t>Office Rates Aug 22</t>
  </si>
  <si>
    <t>Radstock Lane Com. Centre Rates Aug 22</t>
  </si>
  <si>
    <t>Sol Joel Park Football pitchmarking</t>
  </si>
  <si>
    <t>Cemetery Skip Hire 17/8/22</t>
  </si>
  <si>
    <t>Cemetery Skip Hire 31/8/22</t>
  </si>
  <si>
    <t>Office Microsoft 365 Sept 22</t>
  </si>
  <si>
    <t>Sol Joel Pavillion Leaks 23&amp;24/8/22</t>
  </si>
  <si>
    <t>Sol Joel Park Cricket pitch Top dressing</t>
  </si>
  <si>
    <t>Maiden Place Com. Centre Gas Aug 22</t>
  </si>
  <si>
    <t>Electric Sept 22 Radstock Lane Com. Centre</t>
  </si>
  <si>
    <t>Office Electric Sept 22</t>
  </si>
  <si>
    <t>Street Light Aug 22 Dusk to Dawn</t>
  </si>
  <si>
    <t>Office Rates Sept 22</t>
  </si>
  <si>
    <t>Radstock Lane Com. Centre Rates Sept 22</t>
  </si>
  <si>
    <t>Radstock Lane Com. Space Blinds &amp; Frosted Window Film fitting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</si>
</sst>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45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2" applyFont="1" applyFill="1" applyAlignment="1">
      <alignment vertical="center"/>
    </xf>
    <xf numFmtId="0" fontId="0" fillId="0" borderId="0" xfId="2" applyFont="1" applyFill="1" applyAlignment="1">
      <alignment horizontal="left" vertical="center"/>
    </xf>
    <xf numFmtId="164" fontId="2" fillId="0" borderId="1" xfId="0" applyNumberFormat="1" applyFont="1" applyBorder="1"/>
    <xf numFmtId="164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Border="1"/>
    <xf numFmtId="0" fontId="5" fillId="0" borderId="0" xfId="0" applyFont="1" applyBorder="1"/>
    <xf numFmtId="0" fontId="0" fillId="0" borderId="0" xfId="0" applyProtection="1">
      <protection locked="0"/>
    </xf>
    <xf numFmtId="164" fontId="0" fillId="0" borderId="0" xfId="0" applyNumberFormat="1" applyAlignment="1">
      <alignment horizontal="right"/>
    </xf>
    <xf numFmtId="164" fontId="1" fillId="0" borderId="0" xfId="2" applyNumberFormat="1" applyFont="1" applyFill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0" fontId="6" fillId="0" borderId="0" xfId="0" applyFont="1" applyBorder="1"/>
    <xf numFmtId="164" fontId="7" fillId="0" borderId="1" xfId="0" applyNumberFormat="1" applyFont="1" applyBorder="1"/>
    <xf numFmtId="8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8" fontId="0" fillId="0" borderId="0" xfId="0" applyNumberFormat="1"/>
    <xf numFmtId="0" fontId="0" fillId="0" borderId="0" xfId="0" applyFont="1" applyProtection="1">
      <protection locked="0"/>
    </xf>
    <xf numFmtId="164" fontId="0" fillId="0" borderId="0" xfId="2" applyNumberFormat="1" applyFont="1" applyFill="1" applyAlignment="1">
      <alignment horizontal="right" vertical="center"/>
    </xf>
    <xf numFmtId="7" fontId="0" fillId="0" borderId="0" xfId="0" applyNumberFormat="1" applyFont="1" applyAlignment="1">
      <alignment horizontal="right"/>
    </xf>
    <xf numFmtId="0" fontId="0" fillId="0" borderId="0" xfId="0" applyBorder="1"/>
    <xf numFmtId="164" fontId="2" fillId="0" borderId="2" xfId="0" applyNumberFormat="1" applyFont="1" applyBorder="1"/>
    <xf numFmtId="0" fontId="8" fillId="0" borderId="0" xfId="0" applyFont="1"/>
    <xf numFmtId="164" fontId="8" fillId="0" borderId="0" xfId="0" applyNumberFormat="1" applyFont="1" applyAlignment="1">
      <alignment horizontal="right"/>
    </xf>
    <xf numFmtId="164" fontId="9" fillId="0" borderId="0" xfId="0" quotePrefix="1" applyNumberFormat="1" applyFont="1" applyAlignment="1">
      <alignment horizontal="right"/>
    </xf>
    <xf numFmtId="0" fontId="0" fillId="0" borderId="0" xfId="2" applyFont="1" applyAlignment="1">
      <alignment vertical="center"/>
    </xf>
    <xf numFmtId="0" fontId="0" fillId="0" borderId="0" xfId="2" applyFont="1" applyAlignment="1">
      <alignment horizontal="left" vertical="center"/>
    </xf>
    <xf numFmtId="164" fontId="5" fillId="0" borderId="0" xfId="2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/>
    </xf>
    <xf numFmtId="8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17" fontId="0" fillId="0" borderId="0" xfId="2" applyNumberFormat="1" applyFont="1" applyAlignment="1">
      <alignment horizontal="left" vertical="center"/>
    </xf>
    <xf numFmtId="164" fontId="0" fillId="0" borderId="1" xfId="0" applyNumberFormat="1" applyFont="1" applyBorder="1"/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164" fontId="11" fillId="0" borderId="0" xfId="1" applyNumberFormat="1" applyFont="1" applyFill="1" applyBorder="1" applyAlignment="1">
      <alignment horizontal="right" vertical="center"/>
    </xf>
    <xf numFmtId="7" fontId="5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center"/>
    </xf>
  </cellXfs>
  <cellStyles count="4">
    <cellStyle name="Comma" xfId="1" builtinId="3"/>
    <cellStyle name="Normal" xfId="0" builtinId="0"/>
    <cellStyle name="Normal 16" xfId="3" xr:uid="{00000000-0005-0000-0000-000002000000}"/>
    <cellStyle name="Normal 18" xfId="2" xr:uid="{00000000-0005-0000-0000-000003000000}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£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numFmt numFmtId="164" formatCode="&quot;£&quot;#,##0.0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£&quot;#,##0.0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</dxf>
    <dxf>
      <font>
        <b val="0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 val="0"/>
        <sz val="10"/>
        <color auto="1"/>
        <name val="Arial"/>
        <family val="2"/>
        <scheme val="none"/>
      </font>
      <numFmt numFmtId="164" formatCode="&quot;£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sz val="10"/>
        <name val="Arial"/>
        <family val="2"/>
        <scheme val="none"/>
      </font>
    </dxf>
    <dxf>
      <font>
        <b val="0"/>
        <sz val="10"/>
        <name val="Arial"/>
        <family val="2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</dxf>
    <dxf>
      <font>
        <b val="0"/>
      </font>
      <numFmt numFmtId="164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</font>
    </dxf>
    <dxf>
      <font>
        <b val="0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£&quot;#,##0.0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£&quot;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1</xdr:col>
      <xdr:colOff>4486276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5905500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5905500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5905500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3</xdr:col>
      <xdr:colOff>28576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638176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3438525</xdr:colOff>
      <xdr:row>0</xdr:row>
      <xdr:rowOff>95250</xdr:rowOff>
    </xdr:from>
    <xdr:to>
      <xdr:col>2</xdr:col>
      <xdr:colOff>447676</xdr:colOff>
      <xdr:row>3</xdr:row>
      <xdr:rowOff>28576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87" t="18751" r="8439" b="14999"/>
        <a:stretch/>
      </xdr:blipFill>
      <xdr:spPr>
        <a:xfrm>
          <a:off x="6143625" y="95250"/>
          <a:ext cx="1047751" cy="5048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0000000}" name="Table1345678910111213141516" displayName="Table1345678910111213141516" ref="A5:C32" totalsRowCount="1" headerRowDxfId="86" dataDxfId="85">
  <autoFilter ref="A5:C31" xr:uid="{00000000-0009-0000-0100-00000F000000}"/>
  <sortState xmlns:xlrd2="http://schemas.microsoft.com/office/spreadsheetml/2017/richdata2" ref="A6:C31">
    <sortCondition ref="A5:A31"/>
  </sortState>
  <tableColumns count="3">
    <tableColumn id="1" xr3:uid="{00000000-0010-0000-0000-000001000000}" name="Supplier" dataDxfId="84" totalsRowDxfId="83"/>
    <tableColumn id="2" xr3:uid="{00000000-0010-0000-0000-000002000000}" name="Purchase Description" dataDxfId="82" totalsRowDxfId="81"/>
    <tableColumn id="3" xr3:uid="{00000000-0010-0000-0000-000003000000}" name="Amount" totalsRowFunction="sum" dataDxfId="80" totalsRowDxfId="7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Table134567" displayName="Table134567" ref="A5:C38" totalsRowCount="1" headerRowDxfId="18" dataDxfId="17">
  <autoFilter ref="A5:C37" xr:uid="{00000000-0009-0000-0100-000006000000}"/>
  <sortState xmlns:xlrd2="http://schemas.microsoft.com/office/spreadsheetml/2017/richdata2" ref="A6:C37">
    <sortCondition ref="A5:A37"/>
  </sortState>
  <tableColumns count="3">
    <tableColumn id="1" xr3:uid="{00000000-0010-0000-0900-000001000000}" name="Supplier" dataDxfId="16" totalsRowDxfId="15"/>
    <tableColumn id="2" xr3:uid="{00000000-0010-0000-0900-000002000000}" name="Purchase Description" dataDxfId="14" totalsRowDxfId="13"/>
    <tableColumn id="3" xr3:uid="{00000000-0010-0000-0900-000003000000}" name="Amount" totalsRowFunction="sum" dataDxfId="12" totalsRowDxfId="11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A000000}" name="Table13456" displayName="Table13456" ref="A5:C26" totalsRowShown="0" headerRowDxfId="10" dataDxfId="9">
  <autoFilter ref="A5:C26" xr:uid="{00000000-0009-0000-0100-000005000000}"/>
  <sortState xmlns:xlrd2="http://schemas.microsoft.com/office/spreadsheetml/2017/richdata2" ref="A6:C26">
    <sortCondition ref="A5:A26"/>
  </sortState>
  <tableColumns count="3">
    <tableColumn id="1" xr3:uid="{00000000-0010-0000-0A00-000001000000}" name="Supplier" dataDxfId="8"/>
    <tableColumn id="2" xr3:uid="{00000000-0010-0000-0A00-000002000000}" name="Purchase Description" dataDxfId="7"/>
    <tableColumn id="3" xr3:uid="{00000000-0010-0000-0A00-000003000000}" name="Amount" dataDxfId="6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B000000}" name="Table1345" displayName="Table1345" ref="A5:C45" totalsRowCount="1" headerRowDxfId="5">
  <autoFilter ref="A5:C44" xr:uid="{00000000-0009-0000-0100-000004000000}"/>
  <sortState xmlns:xlrd2="http://schemas.microsoft.com/office/spreadsheetml/2017/richdata2" ref="A6:C44">
    <sortCondition ref="A5:A44"/>
  </sortState>
  <tableColumns count="3">
    <tableColumn id="1" xr3:uid="{00000000-0010-0000-0B00-000001000000}" name="Supplier" totalsRowDxfId="4"/>
    <tableColumn id="2" xr3:uid="{00000000-0010-0000-0B00-000002000000}" name="Purchase Description" totalsRowDxfId="3"/>
    <tableColumn id="3" xr3:uid="{00000000-0010-0000-0B00-000003000000}" name="Amount" totalsRowFunction="sum" dataDxfId="2" totalsRow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1000000}" name="Table13456789101112131415" displayName="Table13456789101112131415" ref="A5:C20" totalsRowCount="1" headerRowDxfId="78" dataDxfId="77">
  <autoFilter ref="A5:C19" xr:uid="{00000000-0009-0000-0100-00000E000000}"/>
  <sortState xmlns:xlrd2="http://schemas.microsoft.com/office/spreadsheetml/2017/richdata2" ref="A6:C19">
    <sortCondition ref="A5:A19"/>
  </sortState>
  <tableColumns count="3">
    <tableColumn id="1" xr3:uid="{00000000-0010-0000-0100-000001000000}" name="Supplier" dataDxfId="76" totalsRowDxfId="75"/>
    <tableColumn id="2" xr3:uid="{00000000-0010-0000-0100-000002000000}" name="Purchase Description" dataDxfId="74" totalsRowDxfId="73"/>
    <tableColumn id="3" xr3:uid="{00000000-0010-0000-0100-000003000000}" name="Amount" totalsRowFunction="sum" dataDxfId="72" totalsRowDxfId="7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Table134567891011121314" displayName="Table134567891011121314" ref="A5:C34" totalsRowCount="1" headerRowDxfId="70" dataDxfId="69">
  <autoFilter ref="A5:C33" xr:uid="{00000000-0009-0000-0100-00000D000000}"/>
  <sortState xmlns:xlrd2="http://schemas.microsoft.com/office/spreadsheetml/2017/richdata2" ref="A6:C33">
    <sortCondition ref="A5:A33"/>
  </sortState>
  <tableColumns count="3">
    <tableColumn id="1" xr3:uid="{00000000-0010-0000-0200-000001000000}" name="Supplier" dataDxfId="68" totalsRowDxfId="67"/>
    <tableColumn id="2" xr3:uid="{00000000-0010-0000-0200-000002000000}" name="Purchase Description" dataDxfId="66" totalsRowDxfId="65"/>
    <tableColumn id="3" xr3:uid="{00000000-0010-0000-0200-000003000000}" name="Amount" totalsRowFunction="sum" dataDxfId="64" totalsRowDxfId="6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1345678910111213" displayName="Table1345678910111213" ref="A5:C41" totalsRowCount="1" headerRowDxfId="62" dataDxfId="61">
  <autoFilter ref="A5:C40" xr:uid="{00000000-0009-0000-0100-00000C000000}"/>
  <sortState xmlns:xlrd2="http://schemas.microsoft.com/office/spreadsheetml/2017/richdata2" ref="A6:C40">
    <sortCondition ref="A5:A40"/>
  </sortState>
  <tableColumns count="3">
    <tableColumn id="1" xr3:uid="{00000000-0010-0000-0300-000001000000}" name="Supplier" dataDxfId="60" totalsRowDxfId="59"/>
    <tableColumn id="2" xr3:uid="{00000000-0010-0000-0300-000002000000}" name="Purchase Description" dataDxfId="58" totalsRowDxfId="57"/>
    <tableColumn id="3" xr3:uid="{00000000-0010-0000-0300-000003000000}" name="Amount" totalsRowFunction="sum" dataDxfId="56" totalsRowDxfId="5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e13456789101112" displayName="Table13456789101112" ref="A5:C32" totalsRowCount="1" headerRowDxfId="54" dataDxfId="53">
  <autoFilter ref="A5:C31" xr:uid="{00000000-0009-0000-0100-00000B000000}"/>
  <sortState xmlns:xlrd2="http://schemas.microsoft.com/office/spreadsheetml/2017/richdata2" ref="A6:C31">
    <sortCondition ref="A5:A31"/>
  </sortState>
  <tableColumns count="3">
    <tableColumn id="1" xr3:uid="{00000000-0010-0000-0400-000001000000}" name="Supplier" dataDxfId="52" totalsRowDxfId="51"/>
    <tableColumn id="2" xr3:uid="{00000000-0010-0000-0400-000002000000}" name="Purchase Description" dataDxfId="50" totalsRowDxfId="49"/>
    <tableColumn id="3" xr3:uid="{00000000-0010-0000-0400-000003000000}" name="Amount" totalsRowFunction="sum" dataDxfId="48" totalsRowDxfId="4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e134567891011" displayName="Table134567891011" ref="A5:C27" totalsRowCount="1" headerRowDxfId="46" dataDxfId="45">
  <autoFilter ref="A5:C26" xr:uid="{00000000-0009-0000-0100-00000A000000}"/>
  <sortState xmlns:xlrd2="http://schemas.microsoft.com/office/spreadsheetml/2017/richdata2" ref="A6:C26">
    <sortCondition ref="A5:A26"/>
  </sortState>
  <tableColumns count="3">
    <tableColumn id="1" xr3:uid="{00000000-0010-0000-0500-000001000000}" name="Supplier" dataDxfId="44" totalsRowDxfId="43"/>
    <tableColumn id="2" xr3:uid="{00000000-0010-0000-0500-000002000000}" name="Purchase Description" dataDxfId="42" totalsRowDxfId="41"/>
    <tableColumn id="3" xr3:uid="{00000000-0010-0000-0500-000003000000}" name="Amount" totalsRowFunction="sum" dataDxfId="40" totalsRowDxfId="39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1345678910" displayName="Table1345678910" ref="A5:C26" totalsRowCount="1" headerRowDxfId="38" dataDxfId="37">
  <autoFilter ref="A5:C25" xr:uid="{00000000-0009-0000-0100-000009000000}"/>
  <sortState xmlns:xlrd2="http://schemas.microsoft.com/office/spreadsheetml/2017/richdata2" ref="A6:C18">
    <sortCondition ref="A5:A18"/>
  </sortState>
  <tableColumns count="3">
    <tableColumn id="1" xr3:uid="{00000000-0010-0000-0600-000001000000}" name="Supplier" dataDxfId="36" totalsRowDxfId="35"/>
    <tableColumn id="2" xr3:uid="{00000000-0010-0000-0600-000002000000}" name="Purchase Description" dataDxfId="34" totalsRowDxfId="33"/>
    <tableColumn id="3" xr3:uid="{00000000-0010-0000-0600-000003000000}" name="Amount" dataDxfId="32" totalsRowDxfId="3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13456789" displayName="Table13456789" ref="A5:C26" totalsRowCount="1" headerRowDxfId="30">
  <autoFilter ref="A5:C25" xr:uid="{00000000-0009-0000-0100-000008000000}"/>
  <sortState xmlns:xlrd2="http://schemas.microsoft.com/office/spreadsheetml/2017/richdata2" ref="A6:C25">
    <sortCondition ref="A5:A25"/>
  </sortState>
  <tableColumns count="3">
    <tableColumn id="1" xr3:uid="{00000000-0010-0000-0700-000001000000}" name="Supplier" dataDxfId="29"/>
    <tableColumn id="2" xr3:uid="{00000000-0010-0000-0700-000002000000}" name="Purchase Description" dataDxfId="28"/>
    <tableColumn id="3" xr3:uid="{00000000-0010-0000-0700-000003000000}" name="Amount" dataDxfId="27" totalsRowDxfId="0" dataCellStyle="Comma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Table1345678" displayName="Table1345678" ref="A5:C31" totalsRowCount="1" headerRowDxfId="26" dataDxfId="25">
  <autoFilter ref="A5:C30" xr:uid="{00000000-0009-0000-0100-000007000000}"/>
  <sortState xmlns:xlrd2="http://schemas.microsoft.com/office/spreadsheetml/2017/richdata2" ref="A6:C30">
    <sortCondition ref="A5:A30"/>
  </sortState>
  <tableColumns count="3">
    <tableColumn id="1" xr3:uid="{00000000-0010-0000-0800-000001000000}" name="Supplier" dataDxfId="24" totalsRowDxfId="23"/>
    <tableColumn id="2" xr3:uid="{00000000-0010-0000-0800-000002000000}" name="Purchase Description" dataDxfId="22" totalsRowDxfId="21"/>
    <tableColumn id="3" xr3:uid="{00000000-0010-0000-0800-000003000000}" name="Amount" dataDxfId="20" totalsRowDxfId="1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view="pageBreakPreview" zoomScaleNormal="100" zoomScaleSheetLayoutView="100" workbookViewId="0">
      <selection activeCell="A6" sqref="A6:C30"/>
    </sheetView>
  </sheetViews>
  <sheetFormatPr defaultRowHeight="15"/>
  <cols>
    <col min="1" max="1" width="40.5703125" bestFit="1" customWidth="1"/>
    <col min="2" max="2" width="57.7109375" bestFit="1" customWidth="1"/>
    <col min="3" max="3" width="10.28515625" customWidth="1"/>
  </cols>
  <sheetData>
    <row r="1" spans="1:3">
      <c r="A1" s="1" t="s">
        <v>3</v>
      </c>
    </row>
    <row r="2" spans="1:3">
      <c r="A2" s="1"/>
    </row>
    <row r="3" spans="1:3">
      <c r="A3" s="3" t="s">
        <v>11</v>
      </c>
    </row>
    <row r="5" spans="1:3">
      <c r="A5" s="1" t="s">
        <v>0</v>
      </c>
      <c r="B5" s="1" t="s">
        <v>1</v>
      </c>
      <c r="C5" s="1" t="s">
        <v>2</v>
      </c>
    </row>
    <row r="6" spans="1:3">
      <c r="A6" s="27"/>
      <c r="B6" s="27"/>
      <c r="C6" s="28"/>
    </row>
    <row r="7" spans="1:3">
      <c r="A7" s="27"/>
      <c r="B7" s="27"/>
      <c r="C7" s="28"/>
    </row>
    <row r="8" spans="1:3">
      <c r="B8" s="20"/>
      <c r="C8" s="32"/>
    </row>
    <row r="9" spans="1:3">
      <c r="A9" s="4"/>
      <c r="B9" s="22"/>
      <c r="C9" s="16"/>
    </row>
    <row r="10" spans="1:3">
      <c r="A10" s="12"/>
      <c r="B10" s="12"/>
      <c r="C10" s="16"/>
    </row>
    <row r="11" spans="1:3">
      <c r="A11" s="27"/>
      <c r="B11" s="27"/>
      <c r="C11" s="28"/>
    </row>
    <row r="12" spans="1:3">
      <c r="A12" s="27"/>
      <c r="B12" s="27"/>
      <c r="C12" s="28"/>
    </row>
    <row r="13" spans="1:3">
      <c r="A13" s="27"/>
      <c r="B13" s="27"/>
      <c r="C13" s="28"/>
    </row>
    <row r="14" spans="1:3">
      <c r="A14" s="27"/>
      <c r="B14" s="27"/>
      <c r="C14" s="28"/>
    </row>
    <row r="15" spans="1:3">
      <c r="A15" s="35"/>
      <c r="B15" s="20"/>
      <c r="C15" s="9"/>
    </row>
    <row r="16" spans="1:3">
      <c r="A16" s="35"/>
      <c r="B16" s="20"/>
      <c r="C16" s="9"/>
    </row>
    <row r="17" spans="1:11">
      <c r="A17" s="35"/>
      <c r="B17" s="31"/>
      <c r="C17" s="32"/>
    </row>
    <row r="18" spans="1:11">
      <c r="A18" s="35"/>
      <c r="B18" s="31"/>
      <c r="C18" s="32"/>
    </row>
    <row r="19" spans="1:11">
      <c r="A19" s="35"/>
      <c r="B19" s="31"/>
      <c r="C19" s="32"/>
    </row>
    <row r="20" spans="1:11">
      <c r="A20" s="35"/>
      <c r="B20" s="31"/>
      <c r="C20" s="32"/>
    </row>
    <row r="21" spans="1:11">
      <c r="A21" s="35"/>
      <c r="B21" s="31"/>
      <c r="C21" s="32"/>
    </row>
    <row r="22" spans="1:11">
      <c r="A22" s="4"/>
      <c r="B22" s="4"/>
      <c r="C22" s="16"/>
    </row>
    <row r="23" spans="1:11">
      <c r="A23" s="4"/>
      <c r="B23" s="4"/>
      <c r="C23" s="16"/>
    </row>
    <row r="24" spans="1:11">
      <c r="A24" s="27"/>
      <c r="B24" s="27"/>
      <c r="C24" s="29"/>
    </row>
    <row r="25" spans="1:11">
      <c r="A25" s="30"/>
      <c r="B25" s="31"/>
      <c r="C25" s="9"/>
    </row>
    <row r="26" spans="1:11">
      <c r="A26" s="27"/>
      <c r="B26" s="27"/>
      <c r="C26" s="28"/>
    </row>
    <row r="27" spans="1:11">
      <c r="A27" s="27"/>
      <c r="B27" s="27"/>
      <c r="C27" s="28"/>
    </row>
    <row r="28" spans="1:11">
      <c r="A28" s="27"/>
      <c r="B28" s="27"/>
      <c r="C28" s="28"/>
    </row>
    <row r="29" spans="1:11">
      <c r="A29" s="27"/>
      <c r="B29" s="27"/>
      <c r="C29" s="28"/>
    </row>
    <row r="30" spans="1:11">
      <c r="A30" s="30"/>
      <c r="B30" s="31"/>
      <c r="C30" s="32"/>
    </row>
    <row r="31" spans="1:11">
      <c r="A31" s="6"/>
      <c r="B31" s="7"/>
      <c r="C31" s="23"/>
    </row>
    <row r="32" spans="1:11" ht="15.75" thickBot="1">
      <c r="A32" s="11"/>
      <c r="B32" s="11"/>
      <c r="C32" s="8">
        <f>SUBTOTAL(109,Table1345678910111213141516[Amount])</f>
        <v>0</v>
      </c>
      <c r="I32" s="13"/>
      <c r="J32" s="13"/>
      <c r="K32" s="2"/>
    </row>
    <row r="33" spans="9:11" ht="15.75" thickTop="1">
      <c r="I33" s="13"/>
      <c r="J33" s="13"/>
      <c r="K33" s="2"/>
    </row>
    <row r="34" spans="9:11">
      <c r="I34" s="13"/>
      <c r="J34" s="13"/>
      <c r="K34" s="2"/>
    </row>
    <row r="35" spans="9:11">
      <c r="I35" s="13"/>
      <c r="J35" s="13"/>
      <c r="K35" s="2"/>
    </row>
    <row r="36" spans="9:11">
      <c r="I36" s="13"/>
      <c r="J36" s="13"/>
      <c r="K36" s="2"/>
    </row>
    <row r="37" spans="9:11">
      <c r="I37" s="13"/>
      <c r="J37" s="13"/>
      <c r="K37" s="2"/>
    </row>
    <row r="38" spans="9:11">
      <c r="I38" s="13"/>
      <c r="J38" s="13"/>
      <c r="K38" s="2"/>
    </row>
    <row r="39" spans="9:11">
      <c r="I39" s="13"/>
      <c r="J39" s="13"/>
      <c r="K39" s="2"/>
    </row>
    <row r="40" spans="9:11">
      <c r="I40" s="13"/>
      <c r="J40" s="13"/>
      <c r="K40" s="2"/>
    </row>
    <row r="41" spans="9:11">
      <c r="I41" s="13"/>
      <c r="J41" s="13"/>
      <c r="K41" s="2"/>
    </row>
    <row r="42" spans="9:11">
      <c r="I42" s="13"/>
      <c r="J42" s="13"/>
      <c r="K42" s="2"/>
    </row>
    <row r="43" spans="9:11">
      <c r="I43" s="13"/>
      <c r="J43" s="13"/>
      <c r="K43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39"/>
  <sheetViews>
    <sheetView view="pageBreakPreview" zoomScaleNormal="100" zoomScaleSheetLayoutView="100" workbookViewId="0">
      <selection activeCell="B35" sqref="B35"/>
    </sheetView>
  </sheetViews>
  <sheetFormatPr defaultRowHeight="15"/>
  <cols>
    <col min="1" max="1" width="40.5703125" bestFit="1" customWidth="1"/>
    <col min="2" max="2" width="91.42578125" bestFit="1" customWidth="1"/>
    <col min="3" max="3" width="10.28515625" customWidth="1"/>
  </cols>
  <sheetData>
    <row r="1" spans="1:3">
      <c r="A1" s="1" t="s">
        <v>3</v>
      </c>
    </row>
    <row r="2" spans="1:3">
      <c r="A2" s="1"/>
    </row>
    <row r="3" spans="1:3">
      <c r="A3" s="3" t="s">
        <v>14</v>
      </c>
    </row>
    <row r="5" spans="1:3">
      <c r="A5" s="1" t="s">
        <v>0</v>
      </c>
      <c r="B5" s="1" t="s">
        <v>1</v>
      </c>
      <c r="C5" s="1" t="s">
        <v>2</v>
      </c>
    </row>
    <row r="6" spans="1:3">
      <c r="A6" s="27" t="s">
        <v>79</v>
      </c>
      <c r="B6" s="27" t="s">
        <v>185</v>
      </c>
      <c r="C6" s="28">
        <v>5229.6000000000004</v>
      </c>
    </row>
    <row r="7" spans="1:3">
      <c r="A7" s="27" t="s">
        <v>80</v>
      </c>
      <c r="B7" s="27" t="s">
        <v>186</v>
      </c>
      <c r="C7" s="28">
        <v>730.8</v>
      </c>
    </row>
    <row r="8" spans="1:3">
      <c r="A8" s="27" t="s">
        <v>81</v>
      </c>
      <c r="B8" s="27" t="s">
        <v>82</v>
      </c>
      <c r="C8" s="28">
        <v>303.17</v>
      </c>
    </row>
    <row r="9" spans="1:3">
      <c r="A9" t="s">
        <v>97</v>
      </c>
      <c r="B9" t="s">
        <v>187</v>
      </c>
      <c r="C9" s="21">
        <v>366.28</v>
      </c>
    </row>
    <row r="10" spans="1:3">
      <c r="A10" s="35" t="s">
        <v>99</v>
      </c>
      <c r="B10" s="20" t="s">
        <v>188</v>
      </c>
      <c r="C10" s="9">
        <v>525.39</v>
      </c>
    </row>
    <row r="11" spans="1:3">
      <c r="A11" s="27" t="s">
        <v>93</v>
      </c>
      <c r="B11" s="27" t="s">
        <v>189</v>
      </c>
      <c r="C11" s="28">
        <v>678</v>
      </c>
    </row>
    <row r="12" spans="1:3">
      <c r="A12" t="s">
        <v>76</v>
      </c>
      <c r="B12" t="s">
        <v>77</v>
      </c>
      <c r="C12" s="21">
        <v>1500</v>
      </c>
    </row>
    <row r="13" spans="1:3">
      <c r="A13" t="s">
        <v>98</v>
      </c>
      <c r="B13" t="s">
        <v>190</v>
      </c>
      <c r="C13" s="21">
        <v>649.95000000000005</v>
      </c>
    </row>
    <row r="14" spans="1:3">
      <c r="A14" s="27" t="s">
        <v>94</v>
      </c>
      <c r="B14" s="27" t="s">
        <v>191</v>
      </c>
      <c r="C14" s="28">
        <v>264</v>
      </c>
    </row>
    <row r="15" spans="1:3">
      <c r="A15" s="38" t="s">
        <v>49</v>
      </c>
      <c r="B15" s="39" t="s">
        <v>74</v>
      </c>
      <c r="C15" s="5">
        <v>9001.33</v>
      </c>
    </row>
    <row r="16" spans="1:3">
      <c r="A16" s="27" t="s">
        <v>83</v>
      </c>
      <c r="B16" s="27" t="s">
        <v>192</v>
      </c>
      <c r="C16" s="28">
        <v>850.5</v>
      </c>
    </row>
    <row r="17" spans="1:3">
      <c r="A17" s="27" t="s">
        <v>84</v>
      </c>
      <c r="B17" s="27" t="s">
        <v>85</v>
      </c>
      <c r="C17" s="28">
        <v>621.6</v>
      </c>
    </row>
    <row r="18" spans="1:3">
      <c r="A18" s="27" t="s">
        <v>31</v>
      </c>
      <c r="B18" s="27" t="s">
        <v>193</v>
      </c>
      <c r="C18" s="28">
        <v>516.79999999999995</v>
      </c>
    </row>
    <row r="19" spans="1:3">
      <c r="A19" s="27" t="s">
        <v>86</v>
      </c>
      <c r="B19" s="27" t="s">
        <v>194</v>
      </c>
      <c r="C19" s="28">
        <v>751.74</v>
      </c>
    </row>
    <row r="20" spans="1:3">
      <c r="A20" s="27" t="s">
        <v>86</v>
      </c>
      <c r="B20" s="27" t="s">
        <v>87</v>
      </c>
      <c r="C20" s="28">
        <v>487.94</v>
      </c>
    </row>
    <row r="21" spans="1:3">
      <c r="A21" s="35" t="s">
        <v>41</v>
      </c>
      <c r="B21" s="31" t="s">
        <v>100</v>
      </c>
      <c r="C21" s="9">
        <v>2250.1799999999998</v>
      </c>
    </row>
    <row r="22" spans="1:3">
      <c r="A22" s="27" t="s">
        <v>88</v>
      </c>
      <c r="B22" s="27" t="s">
        <v>89</v>
      </c>
      <c r="C22" s="28">
        <v>669.6</v>
      </c>
    </row>
    <row r="23" spans="1:3">
      <c r="A23" s="35" t="s">
        <v>10</v>
      </c>
      <c r="B23" s="31" t="s">
        <v>195</v>
      </c>
      <c r="C23" s="32">
        <v>489.07</v>
      </c>
    </row>
    <row r="24" spans="1:3">
      <c r="A24" s="38" t="s">
        <v>47</v>
      </c>
      <c r="B24" s="39" t="s">
        <v>72</v>
      </c>
      <c r="C24" s="5">
        <v>12810.06</v>
      </c>
    </row>
    <row r="25" spans="1:3">
      <c r="A25" s="38" t="s">
        <v>45</v>
      </c>
      <c r="B25" s="39" t="s">
        <v>73</v>
      </c>
      <c r="C25" s="5">
        <v>29463.439999999999</v>
      </c>
    </row>
    <row r="26" spans="1:3">
      <c r="A26" s="27" t="s">
        <v>5</v>
      </c>
      <c r="B26" s="27" t="s">
        <v>91</v>
      </c>
      <c r="C26" s="28">
        <v>491.85</v>
      </c>
    </row>
    <row r="27" spans="1:3">
      <c r="A27" s="27" t="s">
        <v>5</v>
      </c>
      <c r="B27" s="27" t="s">
        <v>196</v>
      </c>
      <c r="C27" s="28">
        <v>444.92</v>
      </c>
    </row>
    <row r="28" spans="1:3">
      <c r="A28" s="35" t="s">
        <v>28</v>
      </c>
      <c r="B28" s="31" t="s">
        <v>197</v>
      </c>
      <c r="C28" s="9">
        <v>280</v>
      </c>
    </row>
    <row r="29" spans="1:3">
      <c r="A29" s="35" t="s">
        <v>9</v>
      </c>
      <c r="B29" s="31" t="s">
        <v>198</v>
      </c>
      <c r="C29" s="9">
        <v>641.26</v>
      </c>
    </row>
    <row r="30" spans="1:3">
      <c r="A30" t="s">
        <v>75</v>
      </c>
      <c r="B30" t="s">
        <v>78</v>
      </c>
      <c r="C30" s="21">
        <v>450</v>
      </c>
    </row>
    <row r="31" spans="1:3">
      <c r="A31" s="27" t="s">
        <v>92</v>
      </c>
      <c r="B31" s="27" t="s">
        <v>199</v>
      </c>
      <c r="C31" s="28">
        <v>324.64</v>
      </c>
    </row>
    <row r="32" spans="1:3">
      <c r="A32" s="27" t="s">
        <v>95</v>
      </c>
      <c r="B32" s="27" t="s">
        <v>96</v>
      </c>
      <c r="C32" s="28">
        <v>391.3</v>
      </c>
    </row>
    <row r="33" spans="1:3">
      <c r="A33" s="30" t="s">
        <v>44</v>
      </c>
      <c r="B33" s="31" t="s">
        <v>200</v>
      </c>
      <c r="C33" s="9">
        <v>1422</v>
      </c>
    </row>
    <row r="34" spans="1:3">
      <c r="A34" s="30" t="s">
        <v>44</v>
      </c>
      <c r="B34" s="31" t="s">
        <v>201</v>
      </c>
      <c r="C34" s="9">
        <v>469</v>
      </c>
    </row>
    <row r="35" spans="1:3">
      <c r="A35" s="4"/>
      <c r="B35" s="4"/>
      <c r="C35" s="5"/>
    </row>
    <row r="36" spans="1:3">
      <c r="A36" s="4"/>
      <c r="B36" s="4"/>
      <c r="C36" s="5"/>
    </row>
    <row r="37" spans="1:3">
      <c r="A37" s="27"/>
      <c r="B37" s="27"/>
      <c r="C37" s="28"/>
    </row>
    <row r="38" spans="1:3" ht="15.75" thickBot="1">
      <c r="A38" s="11"/>
      <c r="B38" s="11"/>
      <c r="C38" s="8">
        <f>SUBTOTAL(109,Table134567[Amount])</f>
        <v>73074.42</v>
      </c>
    </row>
    <row r="39" spans="1:3" ht="15.75" thickTop="1"/>
  </sheetData>
  <pageMargins left="0.70866141732283472" right="0.70866141732283472" top="0.74803149606299213" bottom="0.74803149606299213" header="0.31496062992125984" footer="0.31496062992125984"/>
  <pageSetup paperSize="9" scale="62" orientation="portrait" horizontalDpi="1200" verticalDpi="120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1"/>
  <sheetViews>
    <sheetView view="pageBreakPreview" zoomScaleNormal="100" zoomScaleSheetLayoutView="100" workbookViewId="0">
      <selection activeCell="B27" sqref="B27"/>
    </sheetView>
  </sheetViews>
  <sheetFormatPr defaultRowHeight="15"/>
  <cols>
    <col min="1" max="1" width="41.140625" customWidth="1"/>
    <col min="2" max="2" width="57.7109375" bestFit="1" customWidth="1"/>
    <col min="3" max="3" width="10.28515625" customWidth="1"/>
  </cols>
  <sheetData>
    <row r="1" spans="1:3">
      <c r="A1" s="1" t="s">
        <v>3</v>
      </c>
    </row>
    <row r="2" spans="1:3">
      <c r="A2" s="1"/>
    </row>
    <row r="3" spans="1:3">
      <c r="A3" s="3" t="s">
        <v>13</v>
      </c>
    </row>
    <row r="5" spans="1:3">
      <c r="A5" s="1" t="s">
        <v>0</v>
      </c>
      <c r="B5" s="1" t="s">
        <v>1</v>
      </c>
      <c r="C5" s="1" t="s">
        <v>2</v>
      </c>
    </row>
    <row r="6" spans="1:3">
      <c r="A6" t="s">
        <v>35</v>
      </c>
      <c r="B6" t="s">
        <v>36</v>
      </c>
      <c r="C6" s="21">
        <v>776.33</v>
      </c>
    </row>
    <row r="7" spans="1:3">
      <c r="A7" t="s">
        <v>39</v>
      </c>
      <c r="B7" s="20" t="s">
        <v>172</v>
      </c>
      <c r="C7" s="34">
        <v>322.5</v>
      </c>
    </row>
    <row r="8" spans="1:3">
      <c r="A8" t="s">
        <v>37</v>
      </c>
      <c r="B8" t="s">
        <v>38</v>
      </c>
      <c r="C8" s="21">
        <v>726.82</v>
      </c>
    </row>
    <row r="9" spans="1:3">
      <c r="A9" s="38" t="s">
        <v>49</v>
      </c>
      <c r="B9" s="39" t="s">
        <v>51</v>
      </c>
      <c r="C9" s="40">
        <v>8726.51</v>
      </c>
    </row>
    <row r="10" spans="1:3">
      <c r="A10" s="27" t="s">
        <v>31</v>
      </c>
      <c r="B10" s="27" t="s">
        <v>173</v>
      </c>
      <c r="C10" s="28">
        <v>379.01</v>
      </c>
    </row>
    <row r="11" spans="1:3">
      <c r="A11" s="27" t="s">
        <v>32</v>
      </c>
      <c r="B11" s="27" t="s">
        <v>174</v>
      </c>
      <c r="C11" s="28">
        <v>487.94</v>
      </c>
    </row>
    <row r="12" spans="1:3">
      <c r="A12" s="27" t="s">
        <v>32</v>
      </c>
      <c r="B12" s="27" t="s">
        <v>175</v>
      </c>
      <c r="C12" s="28">
        <v>751.74</v>
      </c>
    </row>
    <row r="13" spans="1:3">
      <c r="A13" s="35" t="s">
        <v>40</v>
      </c>
      <c r="B13" s="31" t="s">
        <v>176</v>
      </c>
      <c r="C13" s="9">
        <v>340.16</v>
      </c>
    </row>
    <row r="14" spans="1:3">
      <c r="A14" s="35" t="s">
        <v>40</v>
      </c>
      <c r="B14" s="20" t="s">
        <v>177</v>
      </c>
      <c r="C14" s="9">
        <v>303.14</v>
      </c>
    </row>
    <row r="15" spans="1:3">
      <c r="A15" s="35" t="s">
        <v>41</v>
      </c>
      <c r="B15" s="20" t="s">
        <v>42</v>
      </c>
      <c r="C15" s="9">
        <v>2250.1799999999998</v>
      </c>
    </row>
    <row r="16" spans="1:3">
      <c r="A16" s="35" t="s">
        <v>10</v>
      </c>
      <c r="B16" s="31" t="s">
        <v>178</v>
      </c>
      <c r="C16" s="32">
        <v>413.75</v>
      </c>
    </row>
    <row r="17" spans="1:3">
      <c r="A17" s="35" t="s">
        <v>10</v>
      </c>
      <c r="B17" s="31" t="s">
        <v>179</v>
      </c>
      <c r="C17" s="32">
        <v>1415.76</v>
      </c>
    </row>
    <row r="18" spans="1:3">
      <c r="A18" s="35" t="s">
        <v>10</v>
      </c>
      <c r="B18" s="31" t="s">
        <v>180</v>
      </c>
      <c r="C18" s="32">
        <v>854.2</v>
      </c>
    </row>
    <row r="19" spans="1:3">
      <c r="A19" s="35" t="s">
        <v>10</v>
      </c>
      <c r="B19" s="31" t="s">
        <v>181</v>
      </c>
      <c r="C19" s="32">
        <v>304.48</v>
      </c>
    </row>
    <row r="20" spans="1:3">
      <c r="A20" s="38" t="s">
        <v>47</v>
      </c>
      <c r="B20" s="39" t="s">
        <v>52</v>
      </c>
      <c r="C20" s="40">
        <v>12832.97</v>
      </c>
    </row>
    <row r="21" spans="1:3">
      <c r="A21" s="38" t="s">
        <v>45</v>
      </c>
      <c r="B21" s="39" t="s">
        <v>53</v>
      </c>
      <c r="C21" s="40">
        <v>29803.58</v>
      </c>
    </row>
    <row r="22" spans="1:3">
      <c r="A22" s="35" t="s">
        <v>28</v>
      </c>
      <c r="B22" s="31" t="s">
        <v>182</v>
      </c>
      <c r="C22" s="9">
        <v>280</v>
      </c>
    </row>
    <row r="23" spans="1:3">
      <c r="A23" s="35" t="s">
        <v>9</v>
      </c>
      <c r="B23" s="31" t="s">
        <v>43</v>
      </c>
      <c r="C23" s="9">
        <v>581.59</v>
      </c>
    </row>
    <row r="24" spans="1:3">
      <c r="A24" s="27" t="s">
        <v>33</v>
      </c>
      <c r="B24" s="27" t="s">
        <v>34</v>
      </c>
      <c r="C24" s="28">
        <v>398.48</v>
      </c>
    </row>
    <row r="25" spans="1:3">
      <c r="A25" s="30" t="s">
        <v>44</v>
      </c>
      <c r="B25" s="31" t="s">
        <v>183</v>
      </c>
      <c r="C25" s="9">
        <v>1422</v>
      </c>
    </row>
    <row r="26" spans="1:3">
      <c r="A26" s="30" t="s">
        <v>44</v>
      </c>
      <c r="B26" s="31" t="s">
        <v>184</v>
      </c>
      <c r="C26" s="9">
        <v>469</v>
      </c>
    </row>
    <row r="27" spans="1:3">
      <c r="A27" s="38"/>
      <c r="B27" s="39"/>
      <c r="C27" s="40"/>
    </row>
    <row r="28" spans="1:3">
      <c r="A28" s="38"/>
      <c r="B28" s="39"/>
      <c r="C28" s="40"/>
    </row>
    <row r="29" spans="1:3">
      <c r="A29" s="38"/>
      <c r="B29" s="39"/>
      <c r="C29" s="40"/>
    </row>
    <row r="30" spans="1:3" ht="15.75" thickBot="1">
      <c r="C30" s="37">
        <f>SUM(C6:C26)</f>
        <v>63840.14</v>
      </c>
    </row>
    <row r="31" spans="1:3" ht="15.75" thickTop="1"/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45"/>
  <sheetViews>
    <sheetView view="pageBreakPreview" topLeftCell="A6" zoomScaleNormal="100" zoomScaleSheetLayoutView="100" workbookViewId="0">
      <selection activeCell="B39" sqref="B39"/>
    </sheetView>
  </sheetViews>
  <sheetFormatPr defaultRowHeight="15"/>
  <cols>
    <col min="1" max="1" width="37" bestFit="1" customWidth="1"/>
    <col min="2" max="2" width="57.7109375" bestFit="1" customWidth="1"/>
    <col min="3" max="3" width="10.28515625" customWidth="1"/>
  </cols>
  <sheetData>
    <row r="1" spans="1:3">
      <c r="A1" s="1" t="s">
        <v>3</v>
      </c>
    </row>
    <row r="2" spans="1:3">
      <c r="A2" s="1"/>
    </row>
    <row r="3" spans="1:3">
      <c r="A3" s="3" t="s">
        <v>12</v>
      </c>
    </row>
    <row r="5" spans="1:3">
      <c r="A5" s="1" t="s">
        <v>0</v>
      </c>
      <c r="B5" s="1" t="s">
        <v>1</v>
      </c>
      <c r="C5" s="1" t="s">
        <v>2</v>
      </c>
    </row>
    <row r="6" spans="1:3">
      <c r="A6" s="30" t="s">
        <v>54</v>
      </c>
      <c r="B6" s="31" t="s">
        <v>55</v>
      </c>
      <c r="C6" s="21">
        <v>1500</v>
      </c>
    </row>
    <row r="7" spans="1:3">
      <c r="A7" t="s">
        <v>56</v>
      </c>
      <c r="B7" s="31" t="s">
        <v>55</v>
      </c>
      <c r="C7" s="21">
        <v>750</v>
      </c>
    </row>
    <row r="8" spans="1:3">
      <c r="A8" t="s">
        <v>57</v>
      </c>
      <c r="B8" s="31" t="s">
        <v>55</v>
      </c>
      <c r="C8" s="21">
        <v>750</v>
      </c>
    </row>
    <row r="9" spans="1:3">
      <c r="A9" t="s">
        <v>58</v>
      </c>
      <c r="B9" s="31" t="s">
        <v>55</v>
      </c>
      <c r="C9" s="21">
        <v>2000</v>
      </c>
    </row>
    <row r="10" spans="1:3">
      <c r="A10" t="s">
        <v>59</v>
      </c>
      <c r="B10" s="31" t="s">
        <v>55</v>
      </c>
      <c r="C10" s="21">
        <v>725</v>
      </c>
    </row>
    <row r="11" spans="1:3">
      <c r="A11" t="s">
        <v>60</v>
      </c>
      <c r="B11" s="31" t="s">
        <v>55</v>
      </c>
      <c r="C11" s="21">
        <v>500</v>
      </c>
    </row>
    <row r="12" spans="1:3">
      <c r="A12" s="30" t="s">
        <v>49</v>
      </c>
      <c r="B12" s="31" t="s">
        <v>46</v>
      </c>
      <c r="C12" s="9">
        <v>8889.06</v>
      </c>
    </row>
    <row r="13" spans="1:3">
      <c r="A13" t="s">
        <v>63</v>
      </c>
      <c r="B13" s="31" t="s">
        <v>55</v>
      </c>
      <c r="C13" s="21">
        <v>600</v>
      </c>
    </row>
    <row r="14" spans="1:3">
      <c r="A14" t="s">
        <v>64</v>
      </c>
      <c r="B14" s="31" t="s">
        <v>55</v>
      </c>
      <c r="C14" s="21">
        <v>600</v>
      </c>
    </row>
    <row r="15" spans="1:3">
      <c r="A15" t="s">
        <v>65</v>
      </c>
      <c r="B15" s="31" t="s">
        <v>55</v>
      </c>
      <c r="C15" s="21">
        <v>500</v>
      </c>
    </row>
    <row r="16" spans="1:3">
      <c r="A16" t="s">
        <v>66</v>
      </c>
      <c r="B16" s="31" t="s">
        <v>55</v>
      </c>
      <c r="C16" s="21">
        <v>500</v>
      </c>
    </row>
    <row r="17" spans="1:3">
      <c r="A17" s="27" t="s">
        <v>4</v>
      </c>
      <c r="B17" s="27" t="s">
        <v>163</v>
      </c>
      <c r="C17" s="28">
        <v>751.74</v>
      </c>
    </row>
    <row r="18" spans="1:3">
      <c r="A18" s="27" t="s">
        <v>4</v>
      </c>
      <c r="B18" s="27" t="s">
        <v>164</v>
      </c>
      <c r="C18" s="28">
        <v>487.94</v>
      </c>
    </row>
    <row r="19" spans="1:3">
      <c r="A19" s="35" t="s">
        <v>6</v>
      </c>
      <c r="B19" s="20" t="s">
        <v>27</v>
      </c>
      <c r="C19" s="9">
        <v>2250.1799999999998</v>
      </c>
    </row>
    <row r="20" spans="1:3">
      <c r="A20" t="s">
        <v>67</v>
      </c>
      <c r="B20" s="31" t="s">
        <v>55</v>
      </c>
      <c r="C20" s="21">
        <v>916</v>
      </c>
    </row>
    <row r="21" spans="1:3">
      <c r="A21" t="s">
        <v>68</v>
      </c>
      <c r="B21" s="31" t="s">
        <v>55</v>
      </c>
      <c r="C21" s="21">
        <v>200</v>
      </c>
    </row>
    <row r="22" spans="1:3">
      <c r="A22" s="35" t="s">
        <v>10</v>
      </c>
      <c r="B22" s="31" t="s">
        <v>165</v>
      </c>
      <c r="C22" s="9">
        <v>479.4</v>
      </c>
    </row>
    <row r="23" spans="1:3">
      <c r="A23" s="35" t="s">
        <v>10</v>
      </c>
      <c r="B23" s="20" t="s">
        <v>166</v>
      </c>
      <c r="C23" s="9">
        <v>743.87</v>
      </c>
    </row>
    <row r="24" spans="1:3">
      <c r="A24" s="27" t="s">
        <v>23</v>
      </c>
      <c r="B24" s="27" t="s">
        <v>24</v>
      </c>
      <c r="C24" s="28">
        <v>355.2</v>
      </c>
    </row>
    <row r="25" spans="1:3">
      <c r="A25" s="27" t="s">
        <v>8</v>
      </c>
      <c r="B25" s="27" t="s">
        <v>167</v>
      </c>
      <c r="C25" s="28">
        <v>647.14</v>
      </c>
    </row>
    <row r="26" spans="1:3">
      <c r="A26" s="30" t="s">
        <v>47</v>
      </c>
      <c r="B26" s="31" t="s">
        <v>48</v>
      </c>
      <c r="C26" s="9">
        <v>12829.2</v>
      </c>
    </row>
    <row r="27" spans="1:3">
      <c r="A27" s="30" t="s">
        <v>45</v>
      </c>
      <c r="B27" s="31" t="s">
        <v>50</v>
      </c>
      <c r="C27" s="9">
        <v>29798.63</v>
      </c>
    </row>
    <row r="28" spans="1:3">
      <c r="A28" s="27" t="s">
        <v>5</v>
      </c>
      <c r="B28" s="27" t="s">
        <v>168</v>
      </c>
      <c r="C28" s="28">
        <v>496.1</v>
      </c>
    </row>
    <row r="29" spans="1:3">
      <c r="A29" s="35" t="s">
        <v>28</v>
      </c>
      <c r="B29" s="20" t="s">
        <v>169</v>
      </c>
      <c r="C29" s="9">
        <v>280</v>
      </c>
    </row>
    <row r="30" spans="1:3">
      <c r="A30" s="35" t="s">
        <v>9</v>
      </c>
      <c r="B30" s="31" t="s">
        <v>29</v>
      </c>
      <c r="C30" s="32">
        <v>641.26</v>
      </c>
    </row>
    <row r="31" spans="1:3">
      <c r="A31" t="s">
        <v>69</v>
      </c>
      <c r="B31" s="31" t="s">
        <v>55</v>
      </c>
      <c r="C31" s="21">
        <v>300</v>
      </c>
    </row>
    <row r="32" spans="1:3">
      <c r="A32" t="s">
        <v>62</v>
      </c>
      <c r="B32" s="31" t="s">
        <v>55</v>
      </c>
      <c r="C32" s="21">
        <v>300</v>
      </c>
    </row>
    <row r="33" spans="1:3">
      <c r="A33" t="s">
        <v>61</v>
      </c>
      <c r="B33" s="31" t="s">
        <v>55</v>
      </c>
      <c r="C33" s="21">
        <v>600</v>
      </c>
    </row>
    <row r="34" spans="1:3">
      <c r="A34" t="s">
        <v>70</v>
      </c>
      <c r="B34" s="31" t="s">
        <v>55</v>
      </c>
      <c r="C34" s="21">
        <v>300</v>
      </c>
    </row>
    <row r="35" spans="1:3">
      <c r="A35" s="27" t="s">
        <v>25</v>
      </c>
      <c r="B35" s="27" t="s">
        <v>26</v>
      </c>
      <c r="C35" s="28">
        <v>325.5</v>
      </c>
    </row>
    <row r="36" spans="1:3">
      <c r="A36" s="30" t="s">
        <v>7</v>
      </c>
      <c r="B36" s="31" t="s">
        <v>30</v>
      </c>
      <c r="C36" s="9">
        <v>860.55</v>
      </c>
    </row>
    <row r="37" spans="1:3">
      <c r="A37" s="30" t="s">
        <v>7</v>
      </c>
      <c r="B37" s="31" t="s">
        <v>170</v>
      </c>
      <c r="C37" s="9">
        <v>1423.5</v>
      </c>
    </row>
    <row r="38" spans="1:3">
      <c r="A38" s="30" t="s">
        <v>7</v>
      </c>
      <c r="B38" s="31" t="s">
        <v>171</v>
      </c>
      <c r="C38" s="9">
        <v>469.6</v>
      </c>
    </row>
    <row r="39" spans="1:3">
      <c r="A39" t="s">
        <v>71</v>
      </c>
      <c r="B39" s="31" t="s">
        <v>55</v>
      </c>
      <c r="C39" s="21">
        <v>2000</v>
      </c>
    </row>
    <row r="40" spans="1:3">
      <c r="A40" s="30"/>
      <c r="B40" s="31"/>
      <c r="C40" s="9"/>
    </row>
    <row r="41" spans="1:3">
      <c r="A41" s="30"/>
      <c r="B41" s="31"/>
      <c r="C41" s="9"/>
    </row>
    <row r="42" spans="1:3">
      <c r="A42" s="27"/>
      <c r="B42" s="27"/>
      <c r="C42" s="28"/>
    </row>
    <row r="43" spans="1:3">
      <c r="A43" s="35"/>
      <c r="B43" s="31"/>
      <c r="C43" s="9"/>
    </row>
    <row r="44" spans="1:3">
      <c r="A44" s="6"/>
      <c r="B44" s="7"/>
      <c r="C44" s="9"/>
    </row>
    <row r="45" spans="1:3" ht="15.75" thickBot="1">
      <c r="A45" s="25"/>
      <c r="B45" s="25"/>
      <c r="C45" s="26">
        <f>SUBTOTAL(109,Table1345[Amount])</f>
        <v>74769.87000000001</v>
      </c>
    </row>
  </sheetData>
  <pageMargins left="0.70866141732283472" right="0.70866141732283472" top="0.74803149606299213" bottom="0.74803149606299213" header="0.31496062992125984" footer="0.31496062992125984"/>
  <pageSetup paperSize="9" scale="84" orientation="portrait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view="pageBreakPreview" zoomScaleNormal="100" zoomScaleSheetLayoutView="100" workbookViewId="0">
      <selection activeCell="A3" sqref="A3"/>
    </sheetView>
  </sheetViews>
  <sheetFormatPr defaultRowHeight="15"/>
  <cols>
    <col min="1" max="1" width="40.5703125" bestFit="1" customWidth="1"/>
    <col min="2" max="2" width="57.7109375" bestFit="1" customWidth="1"/>
    <col min="3" max="3" width="10.28515625" customWidth="1"/>
  </cols>
  <sheetData>
    <row r="1" spans="1:3">
      <c r="A1" s="1" t="s">
        <v>3</v>
      </c>
    </row>
    <row r="2" spans="1:3">
      <c r="A2" s="1"/>
    </row>
    <row r="3" spans="1:3">
      <c r="A3" s="3" t="s">
        <v>15</v>
      </c>
    </row>
    <row r="5" spans="1:3">
      <c r="A5" s="1" t="s">
        <v>0</v>
      </c>
      <c r="B5" s="1" t="s">
        <v>1</v>
      </c>
      <c r="C5" s="1" t="s">
        <v>2</v>
      </c>
    </row>
    <row r="6" spans="1:3">
      <c r="A6" s="27"/>
      <c r="B6" s="27"/>
      <c r="C6" s="28"/>
    </row>
    <row r="7" spans="1:3">
      <c r="A7" s="27"/>
      <c r="B7" s="27"/>
      <c r="C7" s="28"/>
    </row>
    <row r="8" spans="1:3">
      <c r="A8" s="12"/>
      <c r="B8" s="12"/>
      <c r="C8" s="24"/>
    </row>
    <row r="9" spans="1:3">
      <c r="A9" s="27"/>
      <c r="B9" s="27"/>
      <c r="C9" s="28"/>
    </row>
    <row r="10" spans="1:3">
      <c r="A10" s="27"/>
      <c r="B10" s="27"/>
      <c r="C10" s="28"/>
    </row>
    <row r="11" spans="1:3">
      <c r="A11" s="27"/>
      <c r="B11" s="27"/>
      <c r="C11" s="28"/>
    </row>
    <row r="12" spans="1:3">
      <c r="A12" s="27"/>
      <c r="B12" s="27"/>
      <c r="C12" s="28"/>
    </row>
    <row r="13" spans="1:3">
      <c r="A13" s="27"/>
      <c r="B13" s="27"/>
      <c r="C13" s="28"/>
    </row>
    <row r="14" spans="1:3">
      <c r="A14" s="6"/>
      <c r="B14" s="6"/>
      <c r="C14" s="9"/>
    </row>
    <row r="15" spans="1:3">
      <c r="A15" s="4"/>
      <c r="B15" s="4"/>
      <c r="C15" s="16"/>
    </row>
    <row r="16" spans="1:3">
      <c r="A16" s="4"/>
      <c r="B16" s="4"/>
      <c r="C16" s="9"/>
    </row>
    <row r="17" spans="1:11">
      <c r="A17" s="4"/>
      <c r="B17" s="22"/>
      <c r="C17" s="16"/>
    </row>
    <row r="18" spans="1:11">
      <c r="A18" s="27"/>
      <c r="B18" s="27"/>
      <c r="C18" s="28"/>
    </row>
    <row r="19" spans="1:11">
      <c r="A19" s="4"/>
      <c r="B19" s="4"/>
      <c r="C19" s="16"/>
    </row>
    <row r="20" spans="1:11" ht="15.75" thickBot="1">
      <c r="A20" s="11"/>
      <c r="B20" s="11"/>
      <c r="C20" s="8">
        <f>SUBTOTAL(109,Table13456789101112131415[Amount])</f>
        <v>0</v>
      </c>
      <c r="I20" s="13"/>
      <c r="J20" s="13"/>
      <c r="K20" s="2"/>
    </row>
    <row r="21" spans="1:11" ht="15.75" thickTop="1">
      <c r="I21" s="13"/>
      <c r="J21" s="13"/>
      <c r="K21" s="2"/>
    </row>
    <row r="22" spans="1:11">
      <c r="I22" s="13"/>
      <c r="J22" s="13"/>
      <c r="K22" s="2"/>
    </row>
    <row r="23" spans="1:11">
      <c r="I23" s="13"/>
      <c r="J23" s="13"/>
      <c r="K23" s="2"/>
    </row>
    <row r="24" spans="1:11">
      <c r="I24" s="13"/>
      <c r="J24" s="13"/>
      <c r="K24" s="2"/>
    </row>
    <row r="25" spans="1:11">
      <c r="I25" s="13"/>
      <c r="J25" s="13"/>
      <c r="K25" s="2"/>
    </row>
    <row r="26" spans="1:11">
      <c r="I26" s="13"/>
      <c r="J26" s="13"/>
      <c r="K26" s="2"/>
    </row>
    <row r="27" spans="1:11">
      <c r="I27" s="13"/>
      <c r="J27" s="13"/>
      <c r="K27" s="2"/>
    </row>
    <row r="28" spans="1:11">
      <c r="I28" s="13"/>
      <c r="J28" s="13"/>
      <c r="K28" s="2"/>
    </row>
    <row r="29" spans="1:11">
      <c r="I29" s="13"/>
      <c r="J29" s="13"/>
      <c r="K29" s="2"/>
    </row>
    <row r="30" spans="1:11">
      <c r="I30" s="13"/>
      <c r="J30" s="13"/>
      <c r="K30" s="2"/>
    </row>
    <row r="31" spans="1:11">
      <c r="I31" s="13"/>
      <c r="J31" s="13"/>
      <c r="K31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view="pageBreakPreview" zoomScaleNormal="100" zoomScaleSheetLayoutView="100" workbookViewId="0">
      <selection activeCell="A4" sqref="A4"/>
    </sheetView>
  </sheetViews>
  <sheetFormatPr defaultRowHeight="15"/>
  <cols>
    <col min="1" max="1" width="40.5703125" bestFit="1" customWidth="1"/>
    <col min="2" max="2" width="57.7109375" bestFit="1" customWidth="1"/>
    <col min="3" max="3" width="10.28515625" customWidth="1"/>
  </cols>
  <sheetData>
    <row r="1" spans="1:3">
      <c r="A1" s="1" t="s">
        <v>3</v>
      </c>
    </row>
    <row r="2" spans="1:3">
      <c r="A2" s="1"/>
    </row>
    <row r="3" spans="1:3">
      <c r="A3" s="3" t="s">
        <v>16</v>
      </c>
    </row>
    <row r="5" spans="1:3">
      <c r="A5" s="1" t="s">
        <v>0</v>
      </c>
      <c r="B5" s="1" t="s">
        <v>1</v>
      </c>
      <c r="C5" s="1" t="s">
        <v>2</v>
      </c>
    </row>
    <row r="6" spans="1:3">
      <c r="A6" s="27"/>
      <c r="B6" s="27"/>
      <c r="C6" s="28"/>
    </row>
    <row r="7" spans="1:3">
      <c r="A7" s="12"/>
      <c r="B7" s="12"/>
      <c r="C7" s="16"/>
    </row>
    <row r="8" spans="1:3">
      <c r="A8" s="27"/>
      <c r="B8" s="27"/>
      <c r="C8" s="28"/>
    </row>
    <row r="9" spans="1:3">
      <c r="A9" s="27"/>
      <c r="B9" s="27"/>
      <c r="C9" s="28"/>
    </row>
    <row r="10" spans="1:3">
      <c r="A10" s="35"/>
      <c r="B10" s="20"/>
      <c r="C10" s="32"/>
    </row>
    <row r="11" spans="1:3">
      <c r="A11" s="35"/>
      <c r="B11" s="36"/>
      <c r="C11" s="32"/>
    </row>
    <row r="12" spans="1:3">
      <c r="A12" s="35"/>
      <c r="B12" s="31"/>
      <c r="C12" s="32"/>
    </row>
    <row r="13" spans="1:3">
      <c r="A13" s="35"/>
      <c r="B13" s="31"/>
      <c r="C13" s="32"/>
    </row>
    <row r="14" spans="1:3">
      <c r="A14" s="35"/>
      <c r="B14" s="31"/>
      <c r="C14" s="32"/>
    </row>
    <row r="15" spans="1:3">
      <c r="A15" s="27"/>
      <c r="B15" s="27"/>
      <c r="C15" s="28"/>
    </row>
    <row r="16" spans="1:3">
      <c r="A16" s="27"/>
      <c r="B16" s="27"/>
      <c r="C16" s="28"/>
    </row>
    <row r="17" spans="1:3">
      <c r="A17" s="4"/>
      <c r="B17" s="4"/>
      <c r="C17" s="16"/>
    </row>
    <row r="18" spans="1:3">
      <c r="A18" s="4"/>
      <c r="B18" s="4"/>
      <c r="C18" s="16"/>
    </row>
    <row r="19" spans="1:3">
      <c r="A19" s="27"/>
      <c r="B19" s="27"/>
      <c r="C19" s="29"/>
    </row>
    <row r="20" spans="1:3">
      <c r="A20" s="27"/>
      <c r="B20" s="27"/>
      <c r="C20" s="28"/>
    </row>
    <row r="21" spans="1:3">
      <c r="A21" s="27"/>
      <c r="B21" s="27"/>
      <c r="C21" s="28"/>
    </row>
    <row r="22" spans="1:3">
      <c r="A22" s="27"/>
      <c r="B22" s="27"/>
      <c r="C22" s="28"/>
    </row>
    <row r="23" spans="1:3">
      <c r="A23" s="27"/>
      <c r="B23" s="27"/>
      <c r="C23" s="28"/>
    </row>
    <row r="24" spans="1:3">
      <c r="A24" s="27"/>
      <c r="B24" s="27"/>
      <c r="C24" s="28"/>
    </row>
    <row r="25" spans="1:3">
      <c r="A25" s="27"/>
      <c r="B25" s="27"/>
      <c r="C25" s="28"/>
    </row>
    <row r="26" spans="1:3">
      <c r="A26" s="27"/>
      <c r="B26" s="27"/>
      <c r="C26" s="28"/>
    </row>
    <row r="27" spans="1:3">
      <c r="A27" s="27"/>
      <c r="B27" s="27"/>
      <c r="C27" s="28"/>
    </row>
    <row r="28" spans="1:3">
      <c r="A28" s="27"/>
      <c r="B28" s="27"/>
      <c r="C28" s="28"/>
    </row>
    <row r="29" spans="1:3">
      <c r="A29" s="30"/>
      <c r="B29" s="31"/>
      <c r="C29" s="32"/>
    </row>
    <row r="30" spans="1:3">
      <c r="A30" s="30"/>
      <c r="B30" s="31"/>
      <c r="C30" s="32"/>
    </row>
    <row r="31" spans="1:3">
      <c r="A31" s="30"/>
      <c r="B31" s="31"/>
      <c r="C31" s="32"/>
    </row>
    <row r="32" spans="1:3">
      <c r="A32" s="27"/>
      <c r="B32" s="27"/>
      <c r="C32" s="28"/>
    </row>
    <row r="33" spans="1:11">
      <c r="A33" s="6"/>
      <c r="B33" s="10"/>
      <c r="C33" s="9"/>
    </row>
    <row r="34" spans="1:11" ht="15.75" thickBot="1">
      <c r="A34" s="11"/>
      <c r="B34" s="11"/>
      <c r="C34" s="8">
        <f>SUBTOTAL(109,Table134567891011121314[Amount])</f>
        <v>0</v>
      </c>
      <c r="I34" s="13"/>
      <c r="J34" s="13"/>
      <c r="K34" s="2"/>
    </row>
    <row r="35" spans="1:11" ht="15.75" thickTop="1">
      <c r="I35" s="13"/>
      <c r="J35" s="13"/>
      <c r="K35" s="2"/>
    </row>
    <row r="36" spans="1:11">
      <c r="I36" s="13"/>
      <c r="J36" s="13"/>
      <c r="K36" s="2"/>
    </row>
    <row r="37" spans="1:11">
      <c r="I37" s="13"/>
      <c r="J37" s="13"/>
      <c r="K37" s="2"/>
    </row>
    <row r="38" spans="1:11">
      <c r="I38" s="13"/>
      <c r="J38" s="13"/>
      <c r="K38" s="2"/>
    </row>
    <row r="39" spans="1:11">
      <c r="I39" s="13"/>
      <c r="J39" s="13"/>
      <c r="K39" s="2"/>
    </row>
    <row r="40" spans="1:11">
      <c r="I40" s="13"/>
      <c r="J40" s="13"/>
      <c r="K40" s="2"/>
    </row>
    <row r="41" spans="1:11">
      <c r="I41" s="13"/>
      <c r="J41" s="13"/>
      <c r="K41" s="2"/>
    </row>
    <row r="42" spans="1:11">
      <c r="I42" s="13"/>
      <c r="J42" s="13"/>
      <c r="K42" s="2"/>
    </row>
    <row r="43" spans="1:11">
      <c r="I43" s="13"/>
      <c r="J43" s="13"/>
      <c r="K43" s="2"/>
    </row>
    <row r="44" spans="1:11">
      <c r="I44" s="13"/>
      <c r="J44" s="13"/>
      <c r="K44" s="2"/>
    </row>
    <row r="45" spans="1:11">
      <c r="I45" s="13"/>
      <c r="J45" s="13"/>
      <c r="K45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"/>
  <sheetViews>
    <sheetView view="pageBreakPreview" topLeftCell="A4" zoomScaleNormal="100" zoomScaleSheetLayoutView="100" workbookViewId="0">
      <selection activeCell="A6" sqref="A6:C39"/>
    </sheetView>
  </sheetViews>
  <sheetFormatPr defaultRowHeight="15"/>
  <cols>
    <col min="1" max="1" width="40.5703125" bestFit="1" customWidth="1"/>
    <col min="2" max="2" width="57.7109375" bestFit="1" customWidth="1"/>
    <col min="3" max="3" width="10.28515625" customWidth="1"/>
  </cols>
  <sheetData>
    <row r="1" spans="1:3">
      <c r="A1" s="1" t="s">
        <v>3</v>
      </c>
    </row>
    <row r="2" spans="1:3">
      <c r="A2" s="1"/>
    </row>
    <row r="3" spans="1:3">
      <c r="A3" s="3" t="s">
        <v>17</v>
      </c>
    </row>
    <row r="5" spans="1:3">
      <c r="A5" s="1" t="s">
        <v>0</v>
      </c>
      <c r="B5" s="1" t="s">
        <v>1</v>
      </c>
      <c r="C5" s="1" t="s">
        <v>2</v>
      </c>
    </row>
    <row r="6" spans="1:3">
      <c r="A6" s="27"/>
      <c r="B6" s="27"/>
      <c r="C6" s="28"/>
    </row>
    <row r="7" spans="1:3">
      <c r="A7" s="35"/>
      <c r="B7" s="20"/>
      <c r="C7" s="9"/>
    </row>
    <row r="8" spans="1:3">
      <c r="A8" s="27"/>
      <c r="B8" s="27"/>
      <c r="C8" s="28"/>
    </row>
    <row r="9" spans="1:3">
      <c r="A9" s="27"/>
      <c r="B9" s="27"/>
      <c r="C9" s="28"/>
    </row>
    <row r="10" spans="1:3">
      <c r="A10" s="27"/>
      <c r="B10" s="27"/>
      <c r="C10" s="28"/>
    </row>
    <row r="11" spans="1:3">
      <c r="A11" s="12"/>
      <c r="B11" s="12"/>
      <c r="C11" s="16"/>
    </row>
    <row r="12" spans="1:3">
      <c r="A12" s="27"/>
      <c r="B12" s="27"/>
      <c r="C12" s="28"/>
    </row>
    <row r="13" spans="1:3">
      <c r="A13" s="27"/>
      <c r="B13" s="27"/>
      <c r="C13" s="28"/>
    </row>
    <row r="14" spans="1:3">
      <c r="A14" s="27"/>
      <c r="B14" s="27"/>
      <c r="C14" s="28"/>
    </row>
    <row r="15" spans="1:3">
      <c r="A15" s="27"/>
      <c r="B15" s="27"/>
      <c r="C15" s="28"/>
    </row>
    <row r="16" spans="1:3">
      <c r="A16" s="27"/>
      <c r="B16" s="27"/>
      <c r="C16" s="28"/>
    </row>
    <row r="17" spans="1:3">
      <c r="A17" s="27"/>
      <c r="B17" s="27"/>
      <c r="C17" s="28"/>
    </row>
    <row r="18" spans="1:3">
      <c r="B18" s="31"/>
      <c r="C18" s="32"/>
    </row>
    <row r="19" spans="1:3">
      <c r="A19" s="35"/>
      <c r="B19" s="31"/>
      <c r="C19" s="32"/>
    </row>
    <row r="20" spans="1:3">
      <c r="A20" s="35"/>
      <c r="B20" s="31"/>
      <c r="C20" s="32"/>
    </row>
    <row r="21" spans="1:3">
      <c r="A21" s="35"/>
      <c r="B21" s="31"/>
      <c r="C21" s="32"/>
    </row>
    <row r="22" spans="1:3">
      <c r="A22" s="30"/>
      <c r="B22" s="31"/>
      <c r="C22" s="32"/>
    </row>
    <row r="23" spans="1:3">
      <c r="A23" s="4"/>
      <c r="B23" s="4"/>
      <c r="C23" s="5"/>
    </row>
    <row r="24" spans="1:3">
      <c r="A24" s="4"/>
      <c r="B24" s="4"/>
      <c r="C24" s="16"/>
    </row>
    <row r="25" spans="1:3">
      <c r="A25" s="27"/>
      <c r="B25" s="27"/>
      <c r="C25" s="28"/>
    </row>
    <row r="26" spans="1:3">
      <c r="A26" s="27"/>
      <c r="B26" s="27"/>
      <c r="C26" s="28"/>
    </row>
    <row r="27" spans="1:3">
      <c r="A27" s="30"/>
      <c r="B27" s="31"/>
      <c r="C27" s="32"/>
    </row>
    <row r="28" spans="1:3">
      <c r="A28" s="27"/>
      <c r="B28" s="27"/>
      <c r="C28" s="28"/>
    </row>
    <row r="29" spans="1:3">
      <c r="A29" s="27"/>
      <c r="B29" s="27"/>
      <c r="C29" s="28"/>
    </row>
    <row r="30" spans="1:3">
      <c r="C30" s="21"/>
    </row>
    <row r="31" spans="1:3">
      <c r="C31" s="21"/>
    </row>
    <row r="32" spans="1:3">
      <c r="A32" s="27"/>
      <c r="B32" s="27"/>
      <c r="C32" s="28"/>
    </row>
    <row r="33" spans="1:11">
      <c r="A33" s="27"/>
      <c r="B33" s="27"/>
      <c r="C33" s="28"/>
    </row>
    <row r="34" spans="1:11">
      <c r="A34" s="27"/>
      <c r="B34" s="27"/>
      <c r="C34" s="28"/>
    </row>
    <row r="35" spans="1:11">
      <c r="A35" s="27"/>
      <c r="B35" s="27"/>
      <c r="C35" s="28"/>
    </row>
    <row r="36" spans="1:11">
      <c r="A36" s="30"/>
      <c r="B36" s="31"/>
      <c r="C36" s="32"/>
    </row>
    <row r="37" spans="1:11">
      <c r="A37" s="30"/>
      <c r="B37" s="31"/>
      <c r="C37" s="14"/>
    </row>
    <row r="38" spans="1:11">
      <c r="A38" s="30"/>
      <c r="B38" s="31"/>
      <c r="C38" s="32"/>
    </row>
    <row r="39" spans="1:11">
      <c r="A39" s="30"/>
      <c r="B39" s="31"/>
      <c r="C39" s="32"/>
    </row>
    <row r="40" spans="1:11">
      <c r="A40" s="13"/>
      <c r="B40" s="13"/>
      <c r="C40" s="14"/>
    </row>
    <row r="41" spans="1:11" ht="15.75" thickBot="1">
      <c r="A41" s="11"/>
      <c r="B41" s="11"/>
      <c r="C41" s="8">
        <f>SUBTOTAL(109,Table1345678910111213[Amount])</f>
        <v>0</v>
      </c>
      <c r="I41" s="13"/>
      <c r="J41" s="13"/>
      <c r="K41" s="2"/>
    </row>
    <row r="42" spans="1:11" ht="15.75" thickTop="1">
      <c r="I42" s="13"/>
      <c r="J42" s="13"/>
      <c r="K42" s="2"/>
    </row>
    <row r="43" spans="1:11">
      <c r="I43" s="13"/>
      <c r="J43" s="13"/>
      <c r="K43" s="2"/>
    </row>
    <row r="44" spans="1:11">
      <c r="I44" s="13"/>
      <c r="J44" s="13"/>
      <c r="K44" s="2"/>
    </row>
    <row r="45" spans="1:11">
      <c r="I45" s="13"/>
      <c r="J45" s="13"/>
      <c r="K45" s="2"/>
    </row>
    <row r="46" spans="1:11">
      <c r="I46" s="13"/>
      <c r="J46" s="13"/>
      <c r="K46" s="2"/>
    </row>
    <row r="47" spans="1:11">
      <c r="I47" s="13"/>
      <c r="J47" s="13"/>
      <c r="K47" s="2"/>
    </row>
    <row r="48" spans="1:11">
      <c r="I48" s="13"/>
      <c r="J48" s="13"/>
      <c r="K48" s="2"/>
    </row>
    <row r="49" spans="9:11">
      <c r="I49" s="13"/>
      <c r="J49" s="13"/>
      <c r="K49" s="2"/>
    </row>
    <row r="50" spans="9:11">
      <c r="I50" s="13"/>
      <c r="J50" s="13"/>
      <c r="K50" s="2"/>
    </row>
    <row r="51" spans="9:11">
      <c r="I51" s="13"/>
      <c r="J51" s="13"/>
      <c r="K51" s="2"/>
    </row>
    <row r="52" spans="9:11">
      <c r="I52" s="13"/>
      <c r="J52" s="13"/>
      <c r="K52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view="pageBreakPreview" zoomScaleNormal="100" zoomScaleSheetLayoutView="100" workbookViewId="0">
      <selection activeCell="A6" sqref="A6:C30"/>
    </sheetView>
  </sheetViews>
  <sheetFormatPr defaultRowHeight="15"/>
  <cols>
    <col min="1" max="1" width="40.5703125" bestFit="1" customWidth="1"/>
    <col min="2" max="2" width="57.7109375" bestFit="1" customWidth="1"/>
    <col min="3" max="3" width="10.28515625" customWidth="1"/>
  </cols>
  <sheetData>
    <row r="1" spans="1:3">
      <c r="A1" s="1" t="s">
        <v>3</v>
      </c>
    </row>
    <row r="2" spans="1:3">
      <c r="A2" s="1"/>
    </row>
    <row r="3" spans="1:3">
      <c r="A3" s="3" t="s">
        <v>18</v>
      </c>
    </row>
    <row r="5" spans="1:3">
      <c r="A5" s="1" t="s">
        <v>0</v>
      </c>
      <c r="B5" s="1" t="s">
        <v>1</v>
      </c>
      <c r="C5" s="1" t="s">
        <v>2</v>
      </c>
    </row>
    <row r="6" spans="1:3">
      <c r="A6" s="27"/>
      <c r="B6" s="27"/>
      <c r="C6" s="28"/>
    </row>
    <row r="7" spans="1:3">
      <c r="A7" s="27"/>
      <c r="B7" s="27"/>
      <c r="C7" s="33"/>
    </row>
    <row r="8" spans="1:3">
      <c r="A8" s="27"/>
      <c r="B8" s="27"/>
      <c r="C8" s="28"/>
    </row>
    <row r="9" spans="1:3">
      <c r="A9" s="27"/>
      <c r="B9" s="27"/>
      <c r="C9" s="28"/>
    </row>
    <row r="10" spans="1:3">
      <c r="A10" s="27"/>
      <c r="B10" s="27"/>
      <c r="C10" s="28"/>
    </row>
    <row r="11" spans="1:3">
      <c r="A11" s="27"/>
      <c r="B11" s="27"/>
      <c r="C11" s="28"/>
    </row>
    <row r="12" spans="1:3">
      <c r="A12" s="27"/>
      <c r="B12" s="27"/>
      <c r="C12" s="28"/>
    </row>
    <row r="13" spans="1:3">
      <c r="B13" s="20"/>
      <c r="C13" s="32"/>
    </row>
    <row r="14" spans="1:3">
      <c r="C14" s="34"/>
    </row>
    <row r="15" spans="1:3">
      <c r="A15" s="35"/>
      <c r="B15" s="20"/>
      <c r="C15" s="9"/>
    </row>
    <row r="16" spans="1:3">
      <c r="A16" s="27"/>
      <c r="B16" s="27"/>
      <c r="C16" s="28"/>
    </row>
    <row r="17" spans="1:11">
      <c r="A17" s="12"/>
      <c r="B17" s="12"/>
      <c r="C17" s="2"/>
    </row>
    <row r="18" spans="1:11">
      <c r="A18" s="27"/>
      <c r="B18" s="27"/>
      <c r="C18" s="28"/>
    </row>
    <row r="19" spans="1:11">
      <c r="B19" s="31"/>
      <c r="C19" s="32"/>
    </row>
    <row r="20" spans="1:11">
      <c r="B20" s="31"/>
      <c r="C20" s="32"/>
    </row>
    <row r="21" spans="1:11">
      <c r="A21" s="30"/>
      <c r="B21" s="31"/>
      <c r="C21" s="32"/>
    </row>
    <row r="22" spans="1:11">
      <c r="A22" s="27"/>
      <c r="B22" s="27"/>
      <c r="C22" s="28"/>
    </row>
    <row r="23" spans="1:11">
      <c r="A23" s="27"/>
      <c r="B23" s="27"/>
      <c r="C23" s="28"/>
    </row>
    <row r="24" spans="1:11">
      <c r="A24" s="4"/>
      <c r="B24" s="4"/>
      <c r="C24" s="15"/>
    </row>
    <row r="25" spans="1:11">
      <c r="A25" s="4"/>
      <c r="B25" s="4"/>
      <c r="C25" s="19"/>
    </row>
    <row r="26" spans="1:11">
      <c r="A26" s="27"/>
      <c r="B26" s="27"/>
      <c r="C26" s="28"/>
    </row>
    <row r="27" spans="1:11">
      <c r="A27" s="30"/>
      <c r="B27" s="31"/>
      <c r="C27" s="32"/>
    </row>
    <row r="28" spans="1:11">
      <c r="A28" s="27"/>
      <c r="B28" s="27"/>
      <c r="C28" s="28"/>
    </row>
    <row r="29" spans="1:11">
      <c r="A29" s="30"/>
      <c r="B29" s="31"/>
      <c r="C29" s="32"/>
    </row>
    <row r="30" spans="1:11">
      <c r="A30" s="30"/>
      <c r="B30" s="31"/>
      <c r="C30" s="14"/>
    </row>
    <row r="31" spans="1:11">
      <c r="A31" s="13"/>
      <c r="B31" s="13"/>
      <c r="C31" s="14"/>
    </row>
    <row r="32" spans="1:11" ht="15.75" thickBot="1">
      <c r="A32" s="17"/>
      <c r="B32" s="17"/>
      <c r="C32" s="18">
        <f>SUBTOTAL(109,Table13456789101112[Amount])</f>
        <v>0</v>
      </c>
      <c r="I32" s="13"/>
      <c r="J32" s="13"/>
      <c r="K32" s="2"/>
    </row>
    <row r="33" spans="9:11" ht="15.75" thickTop="1">
      <c r="I33" s="13"/>
      <c r="J33" s="13"/>
      <c r="K33" s="2"/>
    </row>
    <row r="34" spans="9:11">
      <c r="I34" s="13"/>
      <c r="J34" s="13"/>
      <c r="K34" s="2"/>
    </row>
    <row r="35" spans="9:11">
      <c r="I35" s="13"/>
      <c r="J35" s="13"/>
      <c r="K35" s="2"/>
    </row>
    <row r="36" spans="9:11">
      <c r="I36" s="13"/>
      <c r="J36" s="13"/>
      <c r="K36" s="2"/>
    </row>
    <row r="37" spans="9:11">
      <c r="I37" s="13"/>
      <c r="J37" s="13"/>
      <c r="K37" s="2"/>
    </row>
    <row r="38" spans="9:11">
      <c r="I38" s="13"/>
      <c r="J38" s="13"/>
      <c r="K38" s="2"/>
    </row>
    <row r="39" spans="9:11">
      <c r="I39" s="13"/>
      <c r="J39" s="13"/>
      <c r="K39" s="2"/>
    </row>
    <row r="40" spans="9:11">
      <c r="I40" s="13"/>
      <c r="J40" s="13"/>
      <c r="K40" s="2"/>
    </row>
    <row r="41" spans="9:11">
      <c r="I41" s="13"/>
      <c r="J41" s="13"/>
      <c r="K41" s="2"/>
    </row>
    <row r="42" spans="9:11">
      <c r="I42" s="13"/>
      <c r="J42" s="13"/>
      <c r="K42" s="2"/>
    </row>
    <row r="43" spans="9:11">
      <c r="I43" s="13"/>
      <c r="J43" s="13"/>
      <c r="K43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view="pageBreakPreview" zoomScaleNormal="100" zoomScaleSheetLayoutView="100" workbookViewId="0">
      <selection activeCell="A4" sqref="A4"/>
    </sheetView>
  </sheetViews>
  <sheetFormatPr defaultRowHeight="15"/>
  <cols>
    <col min="1" max="1" width="40.5703125" bestFit="1" customWidth="1"/>
    <col min="2" max="2" width="57.7109375" bestFit="1" customWidth="1"/>
    <col min="3" max="3" width="10.28515625" customWidth="1"/>
  </cols>
  <sheetData>
    <row r="1" spans="1:3">
      <c r="A1" s="1" t="s">
        <v>3</v>
      </c>
    </row>
    <row r="2" spans="1:3">
      <c r="A2" s="1"/>
    </row>
    <row r="3" spans="1:3">
      <c r="A3" s="3" t="s">
        <v>20</v>
      </c>
    </row>
    <row r="5" spans="1:3">
      <c r="A5" s="1" t="s">
        <v>0</v>
      </c>
      <c r="B5" s="1" t="s">
        <v>1</v>
      </c>
      <c r="C5" s="1" t="s">
        <v>2</v>
      </c>
    </row>
    <row r="6" spans="1:3">
      <c r="A6" s="12"/>
      <c r="B6" s="27"/>
      <c r="C6" s="28"/>
    </row>
    <row r="7" spans="1:3">
      <c r="A7" s="27"/>
      <c r="B7" s="27"/>
      <c r="C7" s="28"/>
    </row>
    <row r="8" spans="1:3">
      <c r="A8" s="27"/>
      <c r="B8" s="27"/>
      <c r="C8" s="28"/>
    </row>
    <row r="9" spans="1:3">
      <c r="B9" s="31"/>
      <c r="C9" s="9"/>
    </row>
    <row r="10" spans="1:3">
      <c r="A10" s="27"/>
      <c r="B10" s="27"/>
      <c r="C10" s="28"/>
    </row>
    <row r="11" spans="1:3">
      <c r="A11" s="12"/>
      <c r="B11" s="12"/>
      <c r="C11" s="9"/>
    </row>
    <row r="12" spans="1:3">
      <c r="A12" s="4"/>
      <c r="B12" s="31"/>
      <c r="C12" s="9"/>
    </row>
    <row r="13" spans="1:3">
      <c r="A13" s="6"/>
      <c r="B13" s="7"/>
      <c r="C13" s="9"/>
    </row>
    <row r="14" spans="1:3">
      <c r="A14" s="27"/>
      <c r="B14" s="27"/>
      <c r="C14" s="29"/>
    </row>
    <row r="15" spans="1:3">
      <c r="A15" s="30"/>
      <c r="B15" s="31"/>
      <c r="C15" s="32"/>
    </row>
    <row r="16" spans="1:3">
      <c r="A16" s="27"/>
      <c r="B16" s="13"/>
      <c r="C16" s="28"/>
    </row>
    <row r="17" spans="1:11">
      <c r="A17" s="4"/>
      <c r="B17" s="4"/>
      <c r="C17" s="14"/>
    </row>
    <row r="18" spans="1:11">
      <c r="A18" s="4"/>
      <c r="B18" s="4"/>
      <c r="C18" s="14"/>
    </row>
    <row r="19" spans="1:11">
      <c r="A19" s="30"/>
      <c r="B19" s="31"/>
      <c r="C19" s="32"/>
    </row>
    <row r="20" spans="1:11">
      <c r="A20" s="30"/>
      <c r="B20" s="31"/>
      <c r="C20" s="32"/>
    </row>
    <row r="21" spans="1:11">
      <c r="A21" s="27"/>
      <c r="B21" s="27"/>
      <c r="C21" s="28"/>
    </row>
    <row r="22" spans="1:11">
      <c r="A22" s="27"/>
      <c r="B22" s="27"/>
      <c r="C22" s="28"/>
    </row>
    <row r="23" spans="1:11">
      <c r="A23" s="27"/>
      <c r="B23" s="27"/>
      <c r="C23" s="28"/>
    </row>
    <row r="24" spans="1:11">
      <c r="A24" s="27"/>
      <c r="B24" s="27"/>
      <c r="C24" s="28"/>
    </row>
    <row r="25" spans="1:11">
      <c r="A25" s="30"/>
      <c r="B25" s="31"/>
      <c r="C25" s="14"/>
    </row>
    <row r="26" spans="1:11">
      <c r="A26" s="6"/>
      <c r="B26" s="10"/>
      <c r="C26" s="9"/>
    </row>
    <row r="27" spans="1:11" ht="15.75" thickBot="1">
      <c r="A27" s="11"/>
      <c r="B27" s="11"/>
      <c r="C27" s="8">
        <f>SUBTOTAL(109,Table134567891011[Amount])</f>
        <v>0</v>
      </c>
      <c r="I27" s="13"/>
      <c r="J27" s="13"/>
      <c r="K27" s="2"/>
    </row>
    <row r="28" spans="1:11" ht="15.75" thickTop="1">
      <c r="I28" s="13"/>
      <c r="J28" s="13"/>
      <c r="K28" s="2"/>
    </row>
    <row r="29" spans="1:11">
      <c r="I29" s="13"/>
      <c r="J29" s="13"/>
      <c r="K29" s="2"/>
    </row>
    <row r="30" spans="1:11">
      <c r="I30" s="13"/>
      <c r="J30" s="13"/>
      <c r="K30" s="2"/>
    </row>
    <row r="31" spans="1:11">
      <c r="I31" s="13"/>
      <c r="J31" s="13"/>
      <c r="K31" s="2"/>
    </row>
    <row r="32" spans="1:11">
      <c r="I32" s="13"/>
      <c r="J32" s="13"/>
      <c r="K32" s="2"/>
    </row>
    <row r="33" spans="9:11">
      <c r="I33" s="13"/>
      <c r="J33" s="13"/>
      <c r="K33" s="2"/>
    </row>
    <row r="34" spans="9:11">
      <c r="I34" s="13"/>
      <c r="J34" s="13"/>
      <c r="K34" s="2"/>
    </row>
    <row r="35" spans="9:11">
      <c r="I35" s="13"/>
      <c r="J35" s="13"/>
      <c r="K35" s="2"/>
    </row>
    <row r="36" spans="9:11">
      <c r="I36" s="13"/>
      <c r="J36" s="13"/>
      <c r="K36" s="2"/>
    </row>
    <row r="37" spans="9:11">
      <c r="I37" s="13"/>
      <c r="J37" s="13"/>
      <c r="K37" s="2"/>
    </row>
    <row r="38" spans="9:11">
      <c r="I38" s="13"/>
      <c r="J38" s="13"/>
      <c r="K38" s="2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26"/>
  <sheetViews>
    <sheetView tabSelected="1" view="pageBreakPreview" zoomScaleNormal="100" zoomScaleSheetLayoutView="100" workbookViewId="0">
      <selection activeCell="B23" sqref="B23"/>
    </sheetView>
  </sheetViews>
  <sheetFormatPr defaultRowHeight="15"/>
  <cols>
    <col min="1" max="1" width="40.5703125" bestFit="1" customWidth="1"/>
    <col min="2" max="2" width="56.5703125" bestFit="1" customWidth="1"/>
    <col min="3" max="3" width="10.28515625" customWidth="1"/>
  </cols>
  <sheetData>
    <row r="1" spans="1:3">
      <c r="A1" s="1" t="s">
        <v>3</v>
      </c>
    </row>
    <row r="2" spans="1:3">
      <c r="A2" s="1"/>
    </row>
    <row r="3" spans="1:3">
      <c r="A3" s="3" t="s">
        <v>19</v>
      </c>
    </row>
    <row r="5" spans="1:3">
      <c r="A5" s="1" t="s">
        <v>0</v>
      </c>
      <c r="B5" s="1" t="s">
        <v>1</v>
      </c>
      <c r="C5" s="1" t="s">
        <v>2</v>
      </c>
    </row>
    <row r="6" spans="1:3">
      <c r="A6" s="27" t="s">
        <v>115</v>
      </c>
      <c r="B6" s="27" t="s">
        <v>227</v>
      </c>
      <c r="C6" s="28">
        <v>631.20000000000005</v>
      </c>
    </row>
    <row r="7" spans="1:3">
      <c r="A7" s="27" t="s">
        <v>126</v>
      </c>
      <c r="B7" s="27" t="s">
        <v>216</v>
      </c>
      <c r="C7" s="28">
        <v>264</v>
      </c>
    </row>
    <row r="8" spans="1:3">
      <c r="A8" s="27" t="s">
        <v>126</v>
      </c>
      <c r="B8" s="27" t="s">
        <v>217</v>
      </c>
      <c r="C8" s="28">
        <v>264</v>
      </c>
    </row>
    <row r="9" spans="1:3">
      <c r="A9" s="27" t="s">
        <v>49</v>
      </c>
      <c r="B9" s="39" t="s">
        <v>149</v>
      </c>
      <c r="C9" s="28">
        <v>9717.67</v>
      </c>
    </row>
    <row r="10" spans="1:3">
      <c r="A10" s="27" t="s">
        <v>116</v>
      </c>
      <c r="B10" s="27" t="s">
        <v>127</v>
      </c>
      <c r="C10" s="28">
        <v>29370.47</v>
      </c>
    </row>
    <row r="11" spans="1:3">
      <c r="A11" s="27" t="s">
        <v>116</v>
      </c>
      <c r="B11" s="27" t="s">
        <v>128</v>
      </c>
      <c r="C11" s="28">
        <v>601.97</v>
      </c>
    </row>
    <row r="12" spans="1:3">
      <c r="A12" s="27" t="s">
        <v>4</v>
      </c>
      <c r="B12" s="27" t="s">
        <v>218</v>
      </c>
      <c r="C12" s="28">
        <v>790.39</v>
      </c>
    </row>
    <row r="13" spans="1:3">
      <c r="A13" s="27" t="s">
        <v>4</v>
      </c>
      <c r="B13" s="27" t="s">
        <v>129</v>
      </c>
      <c r="C13" s="28">
        <v>719.58</v>
      </c>
    </row>
    <row r="14" spans="1:3">
      <c r="A14" s="27" t="s">
        <v>130</v>
      </c>
      <c r="B14" s="27" t="s">
        <v>219</v>
      </c>
      <c r="C14" s="28">
        <v>234</v>
      </c>
    </row>
    <row r="15" spans="1:3">
      <c r="A15" s="27" t="s">
        <v>131</v>
      </c>
      <c r="B15" s="27" t="s">
        <v>220</v>
      </c>
      <c r="C15" s="28">
        <v>590.26</v>
      </c>
    </row>
    <row r="16" spans="1:3">
      <c r="A16" s="27" t="s">
        <v>132</v>
      </c>
      <c r="B16" s="27" t="s">
        <v>133</v>
      </c>
      <c r="C16" s="28">
        <v>3660</v>
      </c>
    </row>
    <row r="17" spans="1:3">
      <c r="A17" s="27" t="s">
        <v>95</v>
      </c>
      <c r="B17" s="27" t="s">
        <v>134</v>
      </c>
      <c r="C17" s="28">
        <v>328.13</v>
      </c>
    </row>
    <row r="18" spans="1:3">
      <c r="A18" s="35" t="s">
        <v>10</v>
      </c>
      <c r="B18" s="31" t="s">
        <v>221</v>
      </c>
      <c r="C18" s="32">
        <v>706.31</v>
      </c>
    </row>
    <row r="19" spans="1:3">
      <c r="A19" s="38" t="s">
        <v>47</v>
      </c>
      <c r="B19" s="39" t="s">
        <v>148</v>
      </c>
      <c r="C19" s="32">
        <v>12202.5</v>
      </c>
    </row>
    <row r="20" spans="1:3">
      <c r="A20" s="35" t="s">
        <v>45</v>
      </c>
      <c r="B20" s="39" t="s">
        <v>147</v>
      </c>
      <c r="C20" s="32">
        <v>30440.959999999999</v>
      </c>
    </row>
    <row r="21" spans="1:3">
      <c r="A21" s="35" t="s">
        <v>28</v>
      </c>
      <c r="B21" s="31" t="s">
        <v>222</v>
      </c>
      <c r="C21" s="32">
        <v>383.74</v>
      </c>
    </row>
    <row r="22" spans="1:3">
      <c r="A22" s="35" t="s">
        <v>28</v>
      </c>
      <c r="B22" s="31" t="s">
        <v>223</v>
      </c>
      <c r="C22" s="9">
        <v>255</v>
      </c>
    </row>
    <row r="23" spans="1:3">
      <c r="A23" s="35" t="s">
        <v>9</v>
      </c>
      <c r="B23" s="31" t="s">
        <v>224</v>
      </c>
      <c r="C23" s="9">
        <v>621.37</v>
      </c>
    </row>
    <row r="24" spans="1:3">
      <c r="A24" s="30" t="s">
        <v>44</v>
      </c>
      <c r="B24" s="31" t="s">
        <v>225</v>
      </c>
      <c r="C24" s="9">
        <v>1422</v>
      </c>
    </row>
    <row r="25" spans="1:3">
      <c r="A25" s="30" t="s">
        <v>44</v>
      </c>
      <c r="B25" s="31" t="s">
        <v>226</v>
      </c>
      <c r="C25" s="9">
        <v>469</v>
      </c>
    </row>
    <row r="26" spans="1:3">
      <c r="A26" s="11"/>
      <c r="B26" s="11"/>
      <c r="C26" s="5"/>
    </row>
  </sheetData>
  <pageMargins left="0.31496062992125984" right="0.31496062992125984" top="0.74803149606299213" bottom="0.74803149606299213" header="0.31496062992125984" footer="0.31496062992125984"/>
  <pageSetup paperSize="9" scale="91" orientation="portrait" horizontalDpi="1200" verticalDpi="120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26"/>
  <sheetViews>
    <sheetView view="pageBreakPreview" zoomScaleNormal="100" zoomScaleSheetLayoutView="100" workbookViewId="0">
      <selection activeCell="C22" sqref="C22"/>
    </sheetView>
  </sheetViews>
  <sheetFormatPr defaultRowHeight="15"/>
  <cols>
    <col min="1" max="1" width="40.5703125" bestFit="1" customWidth="1"/>
    <col min="2" max="2" width="57.7109375" bestFit="1" customWidth="1"/>
    <col min="3" max="3" width="10.28515625" customWidth="1"/>
  </cols>
  <sheetData>
    <row r="1" spans="1:3">
      <c r="A1" s="1" t="s">
        <v>3</v>
      </c>
    </row>
    <row r="2" spans="1:3">
      <c r="A2" s="1"/>
    </row>
    <row r="3" spans="1:3">
      <c r="A3" s="3" t="s">
        <v>21</v>
      </c>
    </row>
    <row r="5" spans="1:3">
      <c r="A5" s="1" t="s">
        <v>0</v>
      </c>
      <c r="B5" s="1" t="s">
        <v>1</v>
      </c>
      <c r="C5" s="1" t="s">
        <v>2</v>
      </c>
    </row>
    <row r="6" spans="1:3">
      <c r="A6" s="27" t="s">
        <v>112</v>
      </c>
      <c r="B6" s="27" t="s">
        <v>205</v>
      </c>
      <c r="C6" s="28">
        <v>1063.8499999999999</v>
      </c>
    </row>
    <row r="7" spans="1:3">
      <c r="A7" s="27" t="s">
        <v>113</v>
      </c>
      <c r="B7" s="27" t="s">
        <v>206</v>
      </c>
      <c r="C7" s="28">
        <v>311.60000000000002</v>
      </c>
    </row>
    <row r="8" spans="1:3">
      <c r="A8" s="27" t="s">
        <v>114</v>
      </c>
      <c r="B8" s="27" t="s">
        <v>207</v>
      </c>
      <c r="C8" s="28">
        <v>438.86</v>
      </c>
    </row>
    <row r="9" spans="1:3">
      <c r="A9" t="s">
        <v>135</v>
      </c>
      <c r="B9" t="s">
        <v>215</v>
      </c>
      <c r="C9" s="43" t="s">
        <v>136</v>
      </c>
    </row>
    <row r="10" spans="1:3">
      <c r="A10" s="27" t="s">
        <v>49</v>
      </c>
      <c r="B10" s="39" t="s">
        <v>144</v>
      </c>
      <c r="C10" s="42">
        <v>9382.68</v>
      </c>
    </row>
    <row r="11" spans="1:3">
      <c r="A11" s="27" t="s">
        <v>116</v>
      </c>
      <c r="B11" s="27" t="s">
        <v>117</v>
      </c>
      <c r="C11" s="2">
        <v>3751.24</v>
      </c>
    </row>
    <row r="12" spans="1:3">
      <c r="A12" s="27" t="s">
        <v>4</v>
      </c>
      <c r="B12" s="27" t="s">
        <v>118</v>
      </c>
      <c r="C12" s="28">
        <v>719.58</v>
      </c>
    </row>
    <row r="13" spans="1:3">
      <c r="A13" s="27" t="s">
        <v>4</v>
      </c>
      <c r="B13" s="27" t="s">
        <v>208</v>
      </c>
      <c r="C13" s="28">
        <v>790.39</v>
      </c>
    </row>
    <row r="14" spans="1:3">
      <c r="A14" s="35" t="s">
        <v>40</v>
      </c>
      <c r="B14" s="20" t="s">
        <v>209</v>
      </c>
      <c r="C14" s="9">
        <v>303.14</v>
      </c>
    </row>
    <row r="15" spans="1:3">
      <c r="A15" s="35" t="s">
        <v>40</v>
      </c>
      <c r="B15" s="20" t="s">
        <v>210</v>
      </c>
      <c r="C15" s="9">
        <v>340.16</v>
      </c>
    </row>
    <row r="16" spans="1:3">
      <c r="A16" s="35" t="s">
        <v>41</v>
      </c>
      <c r="B16" s="31" t="s">
        <v>125</v>
      </c>
      <c r="C16" s="9">
        <v>2250.1799999999998</v>
      </c>
    </row>
    <row r="17" spans="1:3">
      <c r="A17" s="35" t="s">
        <v>10</v>
      </c>
      <c r="B17" s="31" t="s">
        <v>211</v>
      </c>
      <c r="C17" s="32">
        <v>611.45000000000005</v>
      </c>
    </row>
    <row r="18" spans="1:3">
      <c r="A18" s="38" t="s">
        <v>47</v>
      </c>
      <c r="B18" s="39" t="s">
        <v>145</v>
      </c>
      <c r="C18" s="42">
        <v>12664.3</v>
      </c>
    </row>
    <row r="19" spans="1:3">
      <c r="A19" s="44" t="s">
        <v>45</v>
      </c>
      <c r="B19" s="39" t="s">
        <v>146</v>
      </c>
      <c r="C19" s="42">
        <v>30738.43</v>
      </c>
    </row>
    <row r="20" spans="1:3">
      <c r="A20" s="27" t="s">
        <v>90</v>
      </c>
      <c r="B20" s="27" t="s">
        <v>121</v>
      </c>
      <c r="C20" s="28">
        <v>491.85</v>
      </c>
    </row>
    <row r="21" spans="1:3">
      <c r="A21" s="35" t="s">
        <v>9</v>
      </c>
      <c r="B21" s="31" t="s">
        <v>212</v>
      </c>
      <c r="C21" s="9">
        <v>621.37</v>
      </c>
    </row>
    <row r="22" spans="1:3">
      <c r="A22" s="27" t="s">
        <v>119</v>
      </c>
      <c r="B22" s="27" t="s">
        <v>120</v>
      </c>
      <c r="C22" s="28">
        <v>360.73</v>
      </c>
    </row>
    <row r="23" spans="1:3">
      <c r="A23" s="27" t="s">
        <v>95</v>
      </c>
      <c r="B23" s="27" t="s">
        <v>122</v>
      </c>
      <c r="C23" s="28">
        <v>605.4</v>
      </c>
    </row>
    <row r="24" spans="1:3">
      <c r="A24" s="30" t="s">
        <v>44</v>
      </c>
      <c r="B24" s="31" t="s">
        <v>213</v>
      </c>
      <c r="C24" s="9">
        <v>1422</v>
      </c>
    </row>
    <row r="25" spans="1:3">
      <c r="A25" s="30" t="s">
        <v>44</v>
      </c>
      <c r="B25" s="31" t="s">
        <v>214</v>
      </c>
      <c r="C25" s="9">
        <v>469</v>
      </c>
    </row>
    <row r="26" spans="1:3">
      <c r="C26" s="43"/>
    </row>
  </sheetData>
  <pageMargins left="0.31496062992125984" right="0.31496062992125984" top="0.74803149606299213" bottom="0.74803149606299213" header="0.31496062992125984" footer="0.31496062992125984"/>
  <pageSetup paperSize="9" scale="90" orientation="portrait" horizontalDpi="1200" verticalDpi="120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31"/>
  <sheetViews>
    <sheetView view="pageBreakPreview" zoomScaleNormal="100" zoomScaleSheetLayoutView="100" workbookViewId="0">
      <selection activeCell="D1" sqref="D1:XFD1048576"/>
    </sheetView>
  </sheetViews>
  <sheetFormatPr defaultRowHeight="15"/>
  <cols>
    <col min="1" max="1" width="38.7109375" bestFit="1" customWidth="1"/>
    <col min="2" max="2" width="60.5703125" bestFit="1" customWidth="1"/>
    <col min="3" max="3" width="10.28515625" customWidth="1"/>
  </cols>
  <sheetData>
    <row r="1" spans="1:3">
      <c r="A1" s="1" t="s">
        <v>3</v>
      </c>
    </row>
    <row r="2" spans="1:3">
      <c r="A2" s="1"/>
    </row>
    <row r="3" spans="1:3">
      <c r="A3" s="3" t="s">
        <v>22</v>
      </c>
    </row>
    <row r="5" spans="1:3" s="1" customFormat="1">
      <c r="A5" s="1" t="s">
        <v>0</v>
      </c>
      <c r="B5" s="1" t="s">
        <v>1</v>
      </c>
      <c r="C5" s="1" t="s">
        <v>2</v>
      </c>
    </row>
    <row r="6" spans="1:3" s="4" customFormat="1">
      <c r="A6" s="27" t="s">
        <v>202</v>
      </c>
      <c r="B6" s="27" t="s">
        <v>105</v>
      </c>
      <c r="C6" s="28">
        <v>600</v>
      </c>
    </row>
    <row r="7" spans="1:3" s="4" customFormat="1">
      <c r="A7" s="27" t="s">
        <v>203</v>
      </c>
      <c r="B7" s="27" t="s">
        <v>204</v>
      </c>
      <c r="C7" s="28">
        <v>3332.51</v>
      </c>
    </row>
    <row r="8" spans="1:3" s="4" customFormat="1">
      <c r="A8" s="27" t="s">
        <v>106</v>
      </c>
      <c r="B8" s="27" t="s">
        <v>107</v>
      </c>
      <c r="C8" s="28">
        <v>400</v>
      </c>
    </row>
    <row r="9" spans="1:3" s="4" customFormat="1">
      <c r="A9" s="35" t="s">
        <v>137</v>
      </c>
      <c r="B9" t="s">
        <v>138</v>
      </c>
      <c r="C9" s="41">
        <v>290</v>
      </c>
    </row>
    <row r="10" spans="1:3" s="4" customFormat="1">
      <c r="A10" s="35" t="s">
        <v>137</v>
      </c>
      <c r="B10" t="s">
        <v>139</v>
      </c>
      <c r="C10" s="41">
        <v>290</v>
      </c>
    </row>
    <row r="11" spans="1:3" s="4" customFormat="1">
      <c r="A11" s="35" t="s">
        <v>137</v>
      </c>
      <c r="B11" t="s">
        <v>140</v>
      </c>
      <c r="C11" s="41">
        <v>290</v>
      </c>
    </row>
    <row r="12" spans="1:3" s="4" customFormat="1">
      <c r="A12" s="27" t="s">
        <v>101</v>
      </c>
      <c r="B12" s="27" t="s">
        <v>150</v>
      </c>
      <c r="C12" s="28">
        <v>676.36</v>
      </c>
    </row>
    <row r="13" spans="1:3" s="4" customFormat="1">
      <c r="A13" s="27" t="s">
        <v>101</v>
      </c>
      <c r="B13" s="27" t="s">
        <v>151</v>
      </c>
      <c r="C13" s="28">
        <v>347.2</v>
      </c>
    </row>
    <row r="14" spans="1:3" s="4" customFormat="1" ht="15.75" customHeight="1">
      <c r="A14" s="38" t="s">
        <v>49</v>
      </c>
      <c r="B14" s="39" t="s">
        <v>141</v>
      </c>
      <c r="C14" s="5">
        <v>8739.01</v>
      </c>
    </row>
    <row r="15" spans="1:3" s="4" customFormat="1">
      <c r="A15" s="27" t="s">
        <v>103</v>
      </c>
      <c r="B15" s="27" t="s">
        <v>152</v>
      </c>
      <c r="C15" s="28">
        <v>413.5</v>
      </c>
    </row>
    <row r="16" spans="1:3" s="4" customFormat="1">
      <c r="A16" s="27" t="s">
        <v>4</v>
      </c>
      <c r="B16" s="27" t="s">
        <v>102</v>
      </c>
      <c r="C16" s="28">
        <v>717.42</v>
      </c>
    </row>
    <row r="17" spans="1:3" s="4" customFormat="1">
      <c r="A17" s="27" t="s">
        <v>4</v>
      </c>
      <c r="B17" s="27" t="s">
        <v>153</v>
      </c>
      <c r="C17" s="28">
        <v>780.54</v>
      </c>
    </row>
    <row r="18" spans="1:3" s="4" customFormat="1">
      <c r="A18" t="s">
        <v>124</v>
      </c>
      <c r="B18" t="s">
        <v>154</v>
      </c>
      <c r="C18" s="21">
        <v>546</v>
      </c>
    </row>
    <row r="19" spans="1:3" s="4" customFormat="1">
      <c r="A19" s="27" t="s">
        <v>108</v>
      </c>
      <c r="B19" s="27" t="s">
        <v>155</v>
      </c>
      <c r="C19" s="28">
        <v>2572.3200000000002</v>
      </c>
    </row>
    <row r="20" spans="1:3" s="4" customFormat="1">
      <c r="A20" s="35" t="s">
        <v>41</v>
      </c>
      <c r="B20" s="31" t="s">
        <v>111</v>
      </c>
      <c r="C20" s="9">
        <v>2250.1799999999998</v>
      </c>
    </row>
    <row r="21" spans="1:3" s="4" customFormat="1">
      <c r="A21" s="35" t="s">
        <v>10</v>
      </c>
      <c r="B21" s="31" t="s">
        <v>156</v>
      </c>
      <c r="C21" s="32">
        <v>740.53</v>
      </c>
    </row>
    <row r="22" spans="1:3" s="4" customFormat="1">
      <c r="A22" s="27" t="s">
        <v>104</v>
      </c>
      <c r="B22" s="27" t="s">
        <v>157</v>
      </c>
      <c r="C22" s="28">
        <v>652.51</v>
      </c>
    </row>
    <row r="23" spans="1:3" s="4" customFormat="1">
      <c r="A23" s="38" t="s">
        <v>47</v>
      </c>
      <c r="B23" s="39" t="s">
        <v>142</v>
      </c>
      <c r="C23" s="28">
        <v>13362.93</v>
      </c>
    </row>
    <row r="24" spans="1:3" s="4" customFormat="1">
      <c r="A24" s="38" t="s">
        <v>45</v>
      </c>
      <c r="B24" s="39" t="s">
        <v>143</v>
      </c>
      <c r="C24" s="28">
        <v>31462.86</v>
      </c>
    </row>
    <row r="25" spans="1:3" s="4" customFormat="1">
      <c r="A25" s="27" t="s">
        <v>90</v>
      </c>
      <c r="B25" s="27" t="s">
        <v>109</v>
      </c>
      <c r="C25" s="28">
        <v>539.57000000000005</v>
      </c>
    </row>
    <row r="26" spans="1:3" s="4" customFormat="1">
      <c r="A26" s="35" t="s">
        <v>9</v>
      </c>
      <c r="B26" s="31" t="s">
        <v>158</v>
      </c>
      <c r="C26" s="9">
        <v>601.48</v>
      </c>
    </row>
    <row r="27" spans="1:3" s="4" customFormat="1">
      <c r="A27" s="27" t="s">
        <v>110</v>
      </c>
      <c r="B27" s="27" t="s">
        <v>159</v>
      </c>
      <c r="C27" s="2">
        <v>263.64</v>
      </c>
    </row>
    <row r="28" spans="1:3" s="4" customFormat="1">
      <c r="A28" s="30" t="s">
        <v>44</v>
      </c>
      <c r="B28" s="31" t="s">
        <v>160</v>
      </c>
      <c r="C28" s="9">
        <v>1422</v>
      </c>
    </row>
    <row r="29" spans="1:3" s="4" customFormat="1">
      <c r="A29" s="30" t="s">
        <v>44</v>
      </c>
      <c r="B29" s="31" t="s">
        <v>161</v>
      </c>
      <c r="C29" s="9">
        <v>469</v>
      </c>
    </row>
    <row r="30" spans="1:3" s="4" customFormat="1">
      <c r="A30" t="s">
        <v>123</v>
      </c>
      <c r="B30" t="s">
        <v>162</v>
      </c>
      <c r="C30" s="21">
        <v>291.01</v>
      </c>
    </row>
    <row r="31" spans="1:3">
      <c r="A31" s="11"/>
      <c r="B31" s="11"/>
      <c r="C31" s="5"/>
    </row>
  </sheetData>
  <phoneticPr fontId="12" type="noConversion"/>
  <pageMargins left="0.31496062992125984" right="0.31496062992125984" top="0.74803149606299213" bottom="0.74803149606299213" header="0.31496062992125984" footer="0.31496062992125984"/>
  <pageSetup paperSize="9" scale="8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FF0B62F1355948A9F2857E8A9281C7" ma:contentTypeVersion="4" ma:contentTypeDescription="Create a new document." ma:contentTypeScope="" ma:versionID="3e9a83ea05ed1042718cf416b04754dd">
  <xsd:schema xmlns:xsd="http://www.w3.org/2001/XMLSchema" xmlns:xs="http://www.w3.org/2001/XMLSchema" xmlns:p="http://schemas.microsoft.com/office/2006/metadata/properties" xmlns:ns2="abeecf1c-038d-4299-9f0b-b275749891ee" targetNamespace="http://schemas.microsoft.com/office/2006/metadata/properties" ma:root="true" ma:fieldsID="f63fce95ada5944474f884d6c022d30f" ns2:_="">
    <xsd:import namespace="abeecf1c-038d-4299-9f0b-b275749891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ecf1c-038d-4299-9f0b-b275749891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ED6E86-B009-4F27-BD0E-257384173C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ecf1c-038d-4299-9f0b-b27574989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0536F4-6947-4641-9E6D-4FDE58E10C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C5FF8A-E9F5-4FDF-BDAD-D6B79289FC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March 2023</vt:lpstr>
      <vt:lpstr>February 2023</vt:lpstr>
      <vt:lpstr>January 2023</vt:lpstr>
      <vt:lpstr>December 2022</vt:lpstr>
      <vt:lpstr>November 2022</vt:lpstr>
      <vt:lpstr>October 2022</vt:lpstr>
      <vt:lpstr>September 2022</vt:lpstr>
      <vt:lpstr>August 2022</vt:lpstr>
      <vt:lpstr>July 2022</vt:lpstr>
      <vt:lpstr>June 2022</vt:lpstr>
      <vt:lpstr>May 2022</vt:lpstr>
      <vt:lpstr>April 2022</vt:lpstr>
      <vt:lpstr>'April 2022'!Print_Area</vt:lpstr>
      <vt:lpstr>'August 2022'!Print_Area</vt:lpstr>
      <vt:lpstr>'December 2022'!Print_Area</vt:lpstr>
      <vt:lpstr>'February 2023'!Print_Area</vt:lpstr>
      <vt:lpstr>'January 2023'!Print_Area</vt:lpstr>
      <vt:lpstr>'July 2022'!Print_Area</vt:lpstr>
      <vt:lpstr>'June 2022'!Print_Area</vt:lpstr>
      <vt:lpstr>'March 2023'!Print_Area</vt:lpstr>
      <vt:lpstr>'May 2022'!Print_Area</vt:lpstr>
      <vt:lpstr>'November 2022'!Print_Area</vt:lpstr>
      <vt:lpstr>'October 2022'!Print_Area</vt:lpstr>
      <vt:lpstr>'September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Saunders</dc:creator>
  <cp:lastModifiedBy>Ian Johnson</cp:lastModifiedBy>
  <cp:lastPrinted>2022-11-09T15:34:31Z</cp:lastPrinted>
  <dcterms:created xsi:type="dcterms:W3CDTF">2020-06-15T11:25:59Z</dcterms:created>
  <dcterms:modified xsi:type="dcterms:W3CDTF">2022-11-09T15:36:14Z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0x010100C0FF0B62F1355948A9F2857E8A9281C7</vt:lpwstr>
  </property>
  <property fmtid="{D5CDD505-2E9C-101B-9397-08002B2CF9AE}" pid="3" name="Order">
    <vt:r8>73400</vt:r8>
  </property>
</Properties>
</file>