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2210" activeTab="3"/>
  </bookViews>
  <sheets>
    <sheet name="March 2021" sheetId="17" r:id="rId1"/>
    <sheet name="February 2021" sheetId="16" r:id="rId2"/>
    <sheet name="January 2021" sheetId="15" r:id="rId3"/>
    <sheet name="December 2020" sheetId="14" r:id="rId4"/>
    <sheet name="November 2020" sheetId="13" r:id="rId5"/>
    <sheet name="October 2020" sheetId="12" r:id="rId6"/>
    <sheet name="September 2020" sheetId="11" r:id="rId7"/>
    <sheet name="August 2020" sheetId="10" r:id="rId8"/>
    <sheet name="July 2020" sheetId="9" r:id="rId9"/>
    <sheet name="June 2020" sheetId="8" r:id="rId10"/>
    <sheet name="May 2020" sheetId="7" r:id="rId11"/>
    <sheet name="April 2020" sheetId="6" r:id="rId12"/>
    <sheet name="March 2020" sheetId="5" r:id="rId13"/>
    <sheet name="February 2020" sheetId="4" r:id="rId14"/>
    <sheet name="January 2020" sheetId="1" r:id="rId15"/>
  </sheets>
  <definedNames>
    <definedName name="_xlnm.Print_Area" localSheetId="11">'April 2020'!$A$1:$C$41</definedName>
    <definedName name="_xlnm.Print_Area" localSheetId="7">'August 2020'!$A$1:$C$33</definedName>
    <definedName name="_xlnm.Print_Area" localSheetId="3">'December 2020'!$A$1:$C$43</definedName>
    <definedName name="_xlnm.Print_Area" localSheetId="13">'February 2020'!$A$1:$C$42</definedName>
    <definedName name="_xlnm.Print_Area" localSheetId="1">'February 2021'!$A$1:$C$32</definedName>
    <definedName name="_xlnm.Print_Area" localSheetId="14">'January 2020'!$A$1:$C$41</definedName>
    <definedName name="_xlnm.Print_Area" localSheetId="2">'January 2021'!$A$1:$C$36</definedName>
    <definedName name="_xlnm.Print_Area" localSheetId="8">'July 2020'!$A$1:$C$35</definedName>
    <definedName name="_xlnm.Print_Area" localSheetId="9">'June 2020'!$A$1:$C$45</definedName>
    <definedName name="_xlnm.Print_Area" localSheetId="12">'March 2020'!$A$1:$C$41</definedName>
    <definedName name="_xlnm.Print_Area" localSheetId="0">'March 2021'!$A$1:$C$42</definedName>
    <definedName name="_xlnm.Print_Area" localSheetId="10">'May 2020'!$A$1:$C$32</definedName>
    <definedName name="_xlnm.Print_Area" localSheetId="4">'November 2020'!$A$1:$C$35</definedName>
    <definedName name="_xlnm.Print_Area" localSheetId="5">'October 2020'!$A$1:$C$34</definedName>
    <definedName name="_xlnm.Print_Area" localSheetId="6">'September 2020'!$A$1:$C$31</definedName>
  </definedNames>
  <calcPr calcId="145621"/>
</workbook>
</file>

<file path=xl/calcChain.xml><?xml version="1.0" encoding="utf-8"?>
<calcChain xmlns="http://schemas.openxmlformats.org/spreadsheetml/2006/main">
  <c r="C34" i="17" l="1"/>
  <c r="C28" i="15" l="1"/>
  <c r="C24" i="16" l="1"/>
  <c r="C35" i="14" l="1"/>
  <c r="C27" i="13"/>
  <c r="C26" i="12" l="1"/>
  <c r="C22" i="4" l="1"/>
  <c r="C23" i="11" l="1"/>
  <c r="C25" i="10" l="1"/>
  <c r="C27" i="9" l="1"/>
  <c r="C43" i="8" l="1"/>
  <c r="C22" i="7" l="1"/>
  <c r="C31" i="6" l="1"/>
  <c r="C40" i="5" l="1"/>
  <c r="C41" i="1"/>
</calcChain>
</file>

<file path=xl/sharedStrings.xml><?xml version="1.0" encoding="utf-8"?>
<sst xmlns="http://schemas.openxmlformats.org/spreadsheetml/2006/main" count="765" uniqueCount="477">
  <si>
    <t>Supplier</t>
  </si>
  <si>
    <t>Purchase Description</t>
  </si>
  <si>
    <t>Amount</t>
  </si>
  <si>
    <t>Bowak Ltd</t>
  </si>
  <si>
    <t>Cleaning Supplies - All Centres</t>
  </si>
  <si>
    <t>Dorrell Flooring Ltd</t>
  </si>
  <si>
    <t>Refurbishment of Function Room Floor - MPCC</t>
  </si>
  <si>
    <t>Farsight Consulting Limited</t>
  </si>
  <si>
    <t>Finance Consultant Work - December 2019</t>
  </si>
  <si>
    <t>Fleet (Line Markers) Ltd</t>
  </si>
  <si>
    <t>White Sports Pitch Line Paint - SJP</t>
  </si>
  <si>
    <t>Hadley (Alan) Ltd</t>
  </si>
  <si>
    <t>Skip Hire &amp; Collection - Allotments</t>
  </si>
  <si>
    <t>MFG UK Ltd</t>
  </si>
  <si>
    <t>Office Furniture Online</t>
  </si>
  <si>
    <t>PPL PRS Ltd</t>
  </si>
  <si>
    <t>Scottish and Southern Energy</t>
  </si>
  <si>
    <t>SSE Street Lighting Supply 24.09.19-23.12.19</t>
  </si>
  <si>
    <t>SMS Southern Maint Solutions uk Ltd</t>
  </si>
  <si>
    <t>Investigation &amp; Repair of Heating System - MPCC</t>
  </si>
  <si>
    <t>Society of Local Council Clerks</t>
  </si>
  <si>
    <t>SLCC Annual Membership Fee</t>
  </si>
  <si>
    <t>The Rock Academy Foundation</t>
  </si>
  <si>
    <t>Music Fusion Project Grant - Term 1</t>
  </si>
  <si>
    <t>Music Fusion Project Grant - Term 2</t>
  </si>
  <si>
    <t>Travis Perkins Trading Co Ltd</t>
  </si>
  <si>
    <t>Tudor Environmental</t>
  </si>
  <si>
    <t>Woodley Town Council</t>
  </si>
  <si>
    <t>Bulmershe SULV Designation Report</t>
  </si>
  <si>
    <t>Agricultural &amp; Estate Services Ltd</t>
  </si>
  <si>
    <t>Hedge Cutting - Wokingham Road/Sol Joel Park</t>
  </si>
  <si>
    <t xml:space="preserve">Bowak Ltd </t>
  </si>
  <si>
    <t xml:space="preserve">Farsight Consulting Limited   </t>
  </si>
  <si>
    <t>Finance Consultancy - January 2020</t>
  </si>
  <si>
    <t xml:space="preserve">Rialtas Business Solutions Ltd </t>
  </si>
  <si>
    <t>Set Up &amp; Training of RBS Omega</t>
  </si>
  <si>
    <t>Select Environmental Services</t>
  </si>
  <si>
    <t>Waste Collection December 2019 - CEM + Parks Waste</t>
  </si>
  <si>
    <t>Turfleet Hire</t>
  </si>
  <si>
    <t>Tractor &amp; Rotavator Hire - Allotments</t>
  </si>
  <si>
    <t>William Luck</t>
  </si>
  <si>
    <t>Planning Professional Services (11.12.19 - 14.01.20)</t>
  </si>
  <si>
    <t>Contract Natural Gas Ltd</t>
  </si>
  <si>
    <t>Gas Supply - December 2019 - MPCC</t>
  </si>
  <si>
    <t>Gas Supply - December 2019 - SJP</t>
  </si>
  <si>
    <t xml:space="preserve">Dual Energy </t>
  </si>
  <si>
    <t xml:space="preserve">O2 </t>
  </si>
  <si>
    <t>Mobile Phone Contract 14.12.2019 - 13.01.2020</t>
  </si>
  <si>
    <t>Wokingham Borough Council</t>
  </si>
  <si>
    <t>Business Rates - Office</t>
  </si>
  <si>
    <t>Business Rates - RLCC</t>
  </si>
  <si>
    <t xml:space="preserve">WPS Insurance Brokers </t>
  </si>
  <si>
    <t>Barclays Bank</t>
  </si>
  <si>
    <t>HMRC Cumbernauld</t>
  </si>
  <si>
    <t>Royal County of Berkshire Pension Fund</t>
  </si>
  <si>
    <t>Pension Contibutions - January 2020</t>
  </si>
  <si>
    <t>PAYE &amp; NI - January 2020</t>
  </si>
  <si>
    <t xml:space="preserve">Payroll - January 2020 </t>
  </si>
  <si>
    <t>(Personal Information)</t>
  </si>
  <si>
    <t>Reimbursement of Cytech Mechanic Course &amp; Accommodation</t>
  </si>
  <si>
    <t>EARLEY TOWN COUNCIL</t>
  </si>
  <si>
    <t>ORDERS FOR PAYMENT - January 2020</t>
  </si>
  <si>
    <t>Electricity - Monthly Plan - MPCC</t>
  </si>
  <si>
    <t>Electricity - Monthly Plan - Office</t>
  </si>
  <si>
    <t>Electricity - Monthly Plan - LP</t>
  </si>
  <si>
    <t>Replacement Tables for Meeting Room - MPCC</t>
  </si>
  <si>
    <t>PPLPRS - Music Royalties - SD</t>
  </si>
  <si>
    <t>Seed Spreader - SJP</t>
  </si>
  <si>
    <t xml:space="preserve">Council Guard Commercial Combined Insurance </t>
  </si>
  <si>
    <t xml:space="preserve">Initial Washrooms Hygiene </t>
  </si>
  <si>
    <t>SELECT Environmental Services</t>
  </si>
  <si>
    <t>Waste Disposal Jan 2020 - Cemetery/Park Waste</t>
  </si>
  <si>
    <t>Gas Supply - January 2020 - MPCC</t>
  </si>
  <si>
    <t>Gas Supply - January 2020 - SJP</t>
  </si>
  <si>
    <t>Mobile Phone Contract 14.01.2020-13.02.2020</t>
  </si>
  <si>
    <t>PAYE &amp; NI - February 2020</t>
  </si>
  <si>
    <t>Pension Contibutions - February 2020</t>
  </si>
  <si>
    <t xml:space="preserve">Payroll - February 2020 </t>
  </si>
  <si>
    <t>ORDERS FOR PAYMENT - February 2020</t>
  </si>
  <si>
    <t>Electricity - RLCC</t>
  </si>
  <si>
    <t>Drain Pipe &amp; Cover - Cemetery</t>
  </si>
  <si>
    <t>Council Guard Commercial Combined Insurance</t>
  </si>
  <si>
    <t>Sanitary Bin Contract 01.10.19 - 30.09.20 - CP</t>
  </si>
  <si>
    <t>ORDERS FOR PAYMENT - March 2020</t>
  </si>
  <si>
    <t>AMI Facility Management Ltd</t>
  </si>
  <si>
    <t>Frasers Office Supplies Limited</t>
  </si>
  <si>
    <t xml:space="preserve">Stationery &amp; Postage Stamps </t>
  </si>
  <si>
    <t xml:space="preserve">Skip Hire - Cemetery </t>
  </si>
  <si>
    <t>Lubbe &amp; Sons (Bulbs) Ltd</t>
  </si>
  <si>
    <t>Bulbs - MELNR</t>
  </si>
  <si>
    <t>The Play Inspection Company</t>
  </si>
  <si>
    <t>Annual Inspection - SJP, Meadow Park &amp; BMX Track</t>
  </si>
  <si>
    <t>Ricoh UK</t>
  </si>
  <si>
    <t>Photocopier Rental 01.10.19 - 31.12.20 - RH &amp; SD</t>
  </si>
  <si>
    <t>Planning Professional Services 17.01.20 - 12.02.20</t>
  </si>
  <si>
    <t xml:space="preserve">A1 Locksmiths (Berkshire) Ltd  </t>
  </si>
  <si>
    <t xml:space="preserve">Advanced Marking Services Limited </t>
  </si>
  <si>
    <t xml:space="preserve">Alpha Windows (Southern) Ltd  </t>
  </si>
  <si>
    <t>Window Repairs - SD</t>
  </si>
  <si>
    <t xml:space="preserve">Bourne Amenity  </t>
  </si>
  <si>
    <t>Cleaning Products - All Centres</t>
  </si>
  <si>
    <t xml:space="preserve">Claire Connell MA, ACA, CTA    </t>
  </si>
  <si>
    <t>Second Interim Audit Visit 10-13th February</t>
  </si>
  <si>
    <t xml:space="preserve">Mas Seeds Ltd  </t>
  </si>
  <si>
    <t>MetLife  Europe d.a.c.</t>
  </si>
  <si>
    <t>MetLife Annual Cover 01.04.20-31.03.21</t>
  </si>
  <si>
    <t xml:space="preserve">MFG UK Ltd  </t>
  </si>
  <si>
    <t>Network Security and Firewall Contract - SD</t>
  </si>
  <si>
    <t xml:space="preserve">National Association of Memorial Masons  </t>
  </si>
  <si>
    <t>Corporate Associate Membership 2020</t>
  </si>
  <si>
    <t xml:space="preserve">Rialtas Business Solutions Ltd    </t>
  </si>
  <si>
    <t>Bookings Software Installation &amp; Training</t>
  </si>
  <si>
    <t xml:space="preserve">SELECT Environmental Services   </t>
  </si>
  <si>
    <t xml:space="preserve">Speedweld Engineering   </t>
  </si>
  <si>
    <t>Protective Shield for Padlock at SJP Overflow Car Park</t>
  </si>
  <si>
    <t xml:space="preserve">William Luck   </t>
  </si>
  <si>
    <t>Planning Professional Services 14.02.20-06.03.20</t>
  </si>
  <si>
    <t>CNG Energy Ltd</t>
  </si>
  <si>
    <t>O2</t>
  </si>
  <si>
    <t>Replacement Padlock &amp; Chains for Overflow Car Park - SJP</t>
  </si>
  <si>
    <t xml:space="preserve">Line Marking of Car Parking Bays - Cemetery </t>
  </si>
  <si>
    <t>Keyholding &amp; Alarm Response Annual Contract - Office</t>
  </si>
  <si>
    <t xml:space="preserve">Payroll - March 2020 </t>
  </si>
  <si>
    <t>2 Tonnes of Path Hoggin - MELNR</t>
  </si>
  <si>
    <t>Electricity March 2020 - MPCC</t>
  </si>
  <si>
    <t>Electricity March 2020 - RLCC</t>
  </si>
  <si>
    <t xml:space="preserve">Electricity March 2020 - Offices </t>
  </si>
  <si>
    <t>Electricity  March 2020 - LP</t>
  </si>
  <si>
    <t>PAYE &amp; NI - March 2020</t>
  </si>
  <si>
    <t>Annual Wildflower Seed - MELNR</t>
  </si>
  <si>
    <t>Staff Mobile Phones March 20</t>
  </si>
  <si>
    <t>Pension Contributions - March 2020</t>
  </si>
  <si>
    <t>Waste Disposal Feb 2020 - Cemetery/Park Waste</t>
  </si>
  <si>
    <t>ORDERS FOR PAYMENT - April 2020</t>
  </si>
  <si>
    <t>NetDSL Broadband Charges - 19.03.20 - 18.03.21</t>
  </si>
  <si>
    <t xml:space="preserve">Scottish and Southern Energy </t>
  </si>
  <si>
    <t>RLCC - Previously Unbilled Gas Usage to 01.09.19</t>
  </si>
  <si>
    <t>Street Lighting Supply - 24.12.19 - 25.03.20</t>
  </si>
  <si>
    <t xml:space="preserve">Sonning Electrical Services </t>
  </si>
  <si>
    <t>Maintenance Works at CP, RLCC, MPCC</t>
  </si>
  <si>
    <t>Verti Draining of Football Pitches - SJP</t>
  </si>
  <si>
    <t>ArmourArbor</t>
  </si>
  <si>
    <t>Tree Works - Jan to Mar 2020 - MELNR &amp; SJP</t>
  </si>
  <si>
    <t>Bethan Osborne</t>
  </si>
  <si>
    <t>HR Review Work</t>
  </si>
  <si>
    <t>MFG UK Limited</t>
  </si>
  <si>
    <t>Annual Support Contract 2020/21</t>
  </si>
  <si>
    <t>Annual Server Support Contract 2020/21</t>
  </si>
  <si>
    <t>Ricoh UK Ltd</t>
  </si>
  <si>
    <t>Quarterly Printer Rental and Usage - Office &amp; Silverdale</t>
  </si>
  <si>
    <t>Dual Energy</t>
  </si>
  <si>
    <t>Staff Mobile Phones 14.03.20 - 13.04.20</t>
  </si>
  <si>
    <t xml:space="preserve">Wokingham Borough Council </t>
  </si>
  <si>
    <t>Business Rates - Radstock House</t>
  </si>
  <si>
    <t xml:space="preserve">Payroll - April 2020 </t>
  </si>
  <si>
    <t>Electricity - April 2020 - MPCC</t>
  </si>
  <si>
    <t>Electricity - April 2020 - RLCC</t>
  </si>
  <si>
    <t>Electricity - April 2020 - Office</t>
  </si>
  <si>
    <t>Electricity - April 2020 - LP</t>
  </si>
  <si>
    <t>PAYE &amp; NI - April 2020</t>
  </si>
  <si>
    <t>Pension Contributions - April 2020</t>
  </si>
  <si>
    <t>Waste Disposal March 2020 - Cemetery/Park Waste</t>
  </si>
  <si>
    <t>Gas Suppy Feb 2020 - RLCC</t>
  </si>
  <si>
    <t>Gas Supply Feb 2020 - MPCC</t>
  </si>
  <si>
    <t>Gas Supply Feb 2020 - SJP</t>
  </si>
  <si>
    <t xml:space="preserve">Select Environmental Services </t>
  </si>
  <si>
    <t xml:space="preserve">April Waste Collection Parks </t>
  </si>
  <si>
    <t>Staff Mobile Phones 14.04.20 - 13.05.20</t>
  </si>
  <si>
    <t xml:space="preserve">Premium Credit Limited </t>
  </si>
  <si>
    <t>Insurance Premiums May 2020</t>
  </si>
  <si>
    <t>Sage</t>
  </si>
  <si>
    <t>Sage Payroll Annual Subscription</t>
  </si>
  <si>
    <t>Business Rates - MPCC</t>
  </si>
  <si>
    <t>ARC</t>
  </si>
  <si>
    <t>Payment of Grant as Approved at P&amp;R 29.01.2020</t>
  </si>
  <si>
    <t>Berkshire Multiple Sclerosis Therapy Centre</t>
  </si>
  <si>
    <t>Berkshire Vision</t>
  </si>
  <si>
    <t xml:space="preserve">Citizens Advice Reading </t>
  </si>
  <si>
    <t>Citizens Advice Wokingham</t>
  </si>
  <si>
    <t>PAYE &amp; NI - May 2020</t>
  </si>
  <si>
    <t>Earley Community Minibus (EarleyBus)</t>
  </si>
  <si>
    <t>Earley Day Centre</t>
  </si>
  <si>
    <t>Earley Volunteer Driver Bureau</t>
  </si>
  <si>
    <t>Home Start Workingham District</t>
  </si>
  <si>
    <t>Me2 Club</t>
  </si>
  <si>
    <t>Readibus</t>
  </si>
  <si>
    <t>The Link Visiting Scheme</t>
  </si>
  <si>
    <t>Wokingham Job Support Centre</t>
  </si>
  <si>
    <t>ORDERS FOR PAYMENT - May 2020</t>
  </si>
  <si>
    <t>ORDERS FOR PAYMENT - June 2020</t>
  </si>
  <si>
    <t>1825 Financial Planning and Advice Limited</t>
  </si>
  <si>
    <t>Death in Service Scheme 2020/21</t>
  </si>
  <si>
    <t>C Brewer &amp; Sons Ltd</t>
  </si>
  <si>
    <t>Paint for MPCC, RLCC and Radstock House</t>
  </si>
  <si>
    <t>Q4 VAT Return Consultancy</t>
  </si>
  <si>
    <t>Hadley (Alan Hadley Ltd)</t>
  </si>
  <si>
    <t>Skip Hire - Cemetery</t>
  </si>
  <si>
    <t>Lister Wilder</t>
  </si>
  <si>
    <t>Repair of Ransome Mower</t>
  </si>
  <si>
    <t>Year End Closedown</t>
  </si>
  <si>
    <t xml:space="preserve">William Luck  </t>
  </si>
  <si>
    <t>Planning Services May 2020</t>
  </si>
  <si>
    <t>Gas Supply April 2020 - MPCC</t>
  </si>
  <si>
    <t>Electricity May 2020 - LPP</t>
  </si>
  <si>
    <t>Electricity May 2020 - Office</t>
  </si>
  <si>
    <t>Electricity May  2020 - RLCC</t>
  </si>
  <si>
    <t>Electricity May 2020 - MPCC</t>
  </si>
  <si>
    <t xml:space="preserve">Payroll May 2020 </t>
  </si>
  <si>
    <t>Pension Contributions May 2020</t>
  </si>
  <si>
    <t>Gas Supply March 2020 - MPCC</t>
  </si>
  <si>
    <t>Gas Supply March 2020 - SJP</t>
  </si>
  <si>
    <t xml:space="preserve">Payroll June 2020 </t>
  </si>
  <si>
    <t>PAYE &amp; NI June 2020</t>
  </si>
  <si>
    <t>Pension Contributions June 2020</t>
  </si>
  <si>
    <t>Waste Collection May 2020 - Parks</t>
  </si>
  <si>
    <t xml:space="preserve">Castle Water </t>
  </si>
  <si>
    <t>Premium Credit Limited</t>
  </si>
  <si>
    <t>Insurance Premiums June 20</t>
  </si>
  <si>
    <t>Water Supply June 20 - RLCC</t>
  </si>
  <si>
    <t>Water Supply June 20 - MPCC</t>
  </si>
  <si>
    <t>Water Supply June 20 - Allotments</t>
  </si>
  <si>
    <t>Water Supply June 20 - SJP</t>
  </si>
  <si>
    <t>Electricity Supply June 20 - MPCC</t>
  </si>
  <si>
    <t>Electricity Supply June 20 - LP</t>
  </si>
  <si>
    <t>Electricity Supply June 20 - Radstock House</t>
  </si>
  <si>
    <t xml:space="preserve">Electricity Supply June 20 - RLCC </t>
  </si>
  <si>
    <t>Staff Mobile Phones 14.05.20 - 13.06.20</t>
  </si>
  <si>
    <t>ORDERS FOR PAYMENT - July 2020</t>
  </si>
  <si>
    <t>John Gosden Consulting Ltd</t>
  </si>
  <si>
    <t xml:space="preserve">Lake Engineer Visit &amp; Report </t>
  </si>
  <si>
    <t>JRB Enterprises Ltd</t>
  </si>
  <si>
    <t xml:space="preserve">Ricoh UK </t>
  </si>
  <si>
    <t>Scottish &amp; Southern Electric</t>
  </si>
  <si>
    <t>Street Lighting Electricity 26/03-26/06</t>
  </si>
  <si>
    <t>Insurance Premiums July 20</t>
  </si>
  <si>
    <t xml:space="preserve">Business Rates - RH </t>
  </si>
  <si>
    <t>Electricity Supply July 2020 - MPCC</t>
  </si>
  <si>
    <t>Electricity Supply July 2020 - LP</t>
  </si>
  <si>
    <t>Electricity Supply July 2020 - Radstock House</t>
  </si>
  <si>
    <t>Electricity Supply July 2020 - RLCC</t>
  </si>
  <si>
    <t xml:space="preserve">19/20 Year End Account Consultancy </t>
  </si>
  <si>
    <t>PAYE &amp; NI July 2020</t>
  </si>
  <si>
    <t>Class 1A NI - P11D 19/20</t>
  </si>
  <si>
    <t>Help-Shop Dog Waste Bags</t>
  </si>
  <si>
    <t>Pension Contributions July 2020</t>
  </si>
  <si>
    <t>Staff Mobile Phones 14.06.20 - 13.07.20</t>
  </si>
  <si>
    <t>Printer Charges - Radstock House &amp; SD</t>
  </si>
  <si>
    <t>Waste Collection June 2020 - Parks</t>
  </si>
  <si>
    <t xml:space="preserve">Payroll July 2020 </t>
  </si>
  <si>
    <t xml:space="preserve">Creating Technical Solutions </t>
  </si>
  <si>
    <t xml:space="preserve">CNG Energy Ltd </t>
  </si>
  <si>
    <t>Insurance Premium - August 20</t>
  </si>
  <si>
    <t>Smartest Energy (previously Dual Energy)</t>
  </si>
  <si>
    <t>Berkshire Turf</t>
  </si>
  <si>
    <t>4 Tonnes of Top Soil - Cemetery</t>
  </si>
  <si>
    <t xml:space="preserve">Payroll August 2020 </t>
  </si>
  <si>
    <t>PAYE &amp; NI August 2020</t>
  </si>
  <si>
    <t>Pension Contributions August 2020</t>
  </si>
  <si>
    <t>DVLA</t>
  </si>
  <si>
    <t>Vehicle Tax - Parks Vehicle</t>
  </si>
  <si>
    <t>Vehicle Tax - Maintenance Vehicle</t>
  </si>
  <si>
    <t>WPS Insurance Brokers</t>
  </si>
  <si>
    <t xml:space="preserve">MOT &amp; Service - Maintenance Vehicle </t>
  </si>
  <si>
    <t>Staff Mobile Phones 14.07.20 - 13.08.20</t>
  </si>
  <si>
    <t>Electricity Supply August 20 - MPCC</t>
  </si>
  <si>
    <t>Electricity Supply August 20 - LP</t>
  </si>
  <si>
    <t>Electricity Supply August 20 - Radstock House</t>
  </si>
  <si>
    <t>Electricity Supply August 20 - RLCC</t>
  </si>
  <si>
    <t>Fleet Insurance Premium 2020/21</t>
  </si>
  <si>
    <t>Waste Collection July 2020 - Parks</t>
  </si>
  <si>
    <t>ORDERS FOR PAYMENT - August 2020</t>
  </si>
  <si>
    <t>ORDERS FOR PAYMENT - September 2020</t>
  </si>
  <si>
    <t xml:space="preserve">Claire Connell  </t>
  </si>
  <si>
    <t>Year End Audit Services</t>
  </si>
  <si>
    <t>Service &amp; MOT - Maintenance Vehicle</t>
  </si>
  <si>
    <t>Galeco Communications Ltd</t>
  </si>
  <si>
    <t xml:space="preserve">Installation of New Fire Alarm System - Silverdale </t>
  </si>
  <si>
    <t xml:space="preserve">William Luck </t>
  </si>
  <si>
    <t>Planning Advisor Services - August</t>
  </si>
  <si>
    <t>Mobile Phones 14.08.20 - 13.09.20</t>
  </si>
  <si>
    <t xml:space="preserve">Payroll September 2020 </t>
  </si>
  <si>
    <t>PAYE &amp; NI September 2020</t>
  </si>
  <si>
    <t>Pension Contributions September 2020</t>
  </si>
  <si>
    <t>Gas Supply August 20 - RLCC</t>
  </si>
  <si>
    <t>Electricity Supply September 20 - MPCC</t>
  </si>
  <si>
    <t>Electricity Supply September 20 - Radstock House</t>
  </si>
  <si>
    <t>Electricity Supply September 20 - LP</t>
  </si>
  <si>
    <t>Insurance Premium - September 2020</t>
  </si>
  <si>
    <t>Anchor Vans Ltd</t>
  </si>
  <si>
    <t xml:space="preserve">Replacement Van - Maintenance </t>
  </si>
  <si>
    <t>ORDERS FOR PAYMENT - October 2020</t>
  </si>
  <si>
    <t>Gas Supply - September 20 - MPCC</t>
  </si>
  <si>
    <t>Mobile Phones 14.09.20 - 13.10.20</t>
  </si>
  <si>
    <t>Insurance Premium - October 20</t>
  </si>
  <si>
    <t>Electricity Supply - October 20 - MPCC</t>
  </si>
  <si>
    <t>Electricity Supply - October 20 - Radstock House</t>
  </si>
  <si>
    <t>Electricity Supply - October 20 - LP</t>
  </si>
  <si>
    <t>Business Rates - October 20 - RRLC</t>
  </si>
  <si>
    <t>Business Rates - October 20 - RH</t>
  </si>
  <si>
    <t xml:space="preserve">AMI Facility Management Ltd </t>
  </si>
  <si>
    <t xml:space="preserve">Ricoh UK Ltd </t>
  </si>
  <si>
    <t xml:space="preserve">SMS Environmental Limited </t>
  </si>
  <si>
    <t>Southern Maintenance Solutions</t>
  </si>
  <si>
    <t>Planning Professional Services Oct 20</t>
  </si>
  <si>
    <t>ADT Fire and Security plc</t>
  </si>
  <si>
    <t xml:space="preserve">CCTV Maintenance Contract </t>
  </si>
  <si>
    <t>PAYE &amp; NI October 2020</t>
  </si>
  <si>
    <t>Hedge Cutting - SJP</t>
  </si>
  <si>
    <t xml:space="preserve">Keyholding &amp; Alarm Response Contract - SD </t>
  </si>
  <si>
    <t xml:space="preserve">Printer Charges - Radstock House &amp; SD </t>
  </si>
  <si>
    <t>Pension Contributions - October 2020</t>
  </si>
  <si>
    <t xml:space="preserve">Payroll - October 2020 </t>
  </si>
  <si>
    <t>Waste Collection - September- Parks &amp; Cemetery</t>
  </si>
  <si>
    <t>Annual Water Tank Disinfection - SJP</t>
  </si>
  <si>
    <t>Boiler &amp; Heating Pump Repairs - MPCC</t>
  </si>
  <si>
    <t>ORDERS FOR PAYMENT - November 2020</t>
  </si>
  <si>
    <t>Armour Arbor</t>
  </si>
  <si>
    <t xml:space="preserve">PPL PRS Ltd </t>
  </si>
  <si>
    <t>Select Environmental Services Ltd</t>
  </si>
  <si>
    <t>Trinity Fire &amp; Security Systems</t>
  </si>
  <si>
    <t xml:space="preserve">Castle Water Ltd </t>
  </si>
  <si>
    <t>Water Supply (29.08.20 - 27.02.21) - RLCC</t>
  </si>
  <si>
    <t>Water Supply (29.08.20 - 27.02.21) - SJP</t>
  </si>
  <si>
    <t>Gas Supply - October 20 - MPCC</t>
  </si>
  <si>
    <t>Insurance Premium - November 20</t>
  </si>
  <si>
    <t>Electricity Supply - November 20 - MPCC</t>
  </si>
  <si>
    <t>Electricity Supply - November 20 - Radstock House</t>
  </si>
  <si>
    <t>Electricity Supply - November 20 - LP</t>
  </si>
  <si>
    <t>Business Rates - November 20 - RH</t>
  </si>
  <si>
    <t>Business Rates - November 20 - RRLC</t>
  </si>
  <si>
    <t xml:space="preserve">Royal Mail </t>
  </si>
  <si>
    <t>Postage Stamps</t>
  </si>
  <si>
    <t>Removal of Tree Branches Nov 20</t>
  </si>
  <si>
    <t>Vehicle Repairs - Parks Vehicle</t>
  </si>
  <si>
    <t>Mobile Phones 14.10.20 - 13.11.20</t>
  </si>
  <si>
    <t>Waste Collection - October - Parks &amp; Cemetery</t>
  </si>
  <si>
    <t xml:space="preserve">Annual Maintenance Fire Alarm &amp; Emergency Lighting CP </t>
  </si>
  <si>
    <t>Music Licence 2019/20 - MPCC</t>
  </si>
  <si>
    <t xml:space="preserve">Payroll - November 2020 </t>
  </si>
  <si>
    <t>PAYE &amp; NI November 2020</t>
  </si>
  <si>
    <t>Pension Contributions - November 2020</t>
  </si>
  <si>
    <t>Match Funding of 3 Earley Athletes</t>
  </si>
  <si>
    <t>WBC Sports Sponsorship Fund</t>
  </si>
  <si>
    <t>ORDERS FOR PAYMENT - December 2020</t>
  </si>
  <si>
    <t xml:space="preserve">Berkshire Pest Control </t>
  </si>
  <si>
    <t xml:space="preserve">Frasers Office Supplies Ltd </t>
  </si>
  <si>
    <t xml:space="preserve">Alan Hadley Ltd </t>
  </si>
  <si>
    <t xml:space="preserve">Initial Washroom Hygiene </t>
  </si>
  <si>
    <t xml:space="preserve">Lister Wilder </t>
  </si>
  <si>
    <t>Repair of Chainsaw &amp; Plugs for Equipment SJP</t>
  </si>
  <si>
    <t xml:space="preserve">National Association of Memorial Masons </t>
  </si>
  <si>
    <t>PKF Littlejohn LLP</t>
  </si>
  <si>
    <t>Southern Maintenance Solutions UK Ltd</t>
  </si>
  <si>
    <t xml:space="preserve">Technix Rubber &amp; Plastics Ltd </t>
  </si>
  <si>
    <t xml:space="preserve">Safegrass Mats SJP </t>
  </si>
  <si>
    <t xml:space="preserve">Tri Security </t>
  </si>
  <si>
    <t>Watson Fuel</t>
  </si>
  <si>
    <t>Weed Management Ltd</t>
  </si>
  <si>
    <t>Planning Professional Services Nov 20</t>
  </si>
  <si>
    <t>Gas Supply - November 20 - MPCC</t>
  </si>
  <si>
    <t>Insurance Premium - December 20</t>
  </si>
  <si>
    <t>Electricity Supply - December 20 - MPCC</t>
  </si>
  <si>
    <t>Electricity Supply - December 20 - Radstock House</t>
  </si>
  <si>
    <t>Electricity Supply - December 20 - LP</t>
  </si>
  <si>
    <t>Business Rates - December 20 - Radstock House</t>
  </si>
  <si>
    <t>Business Rates - December 20 - RRLC</t>
  </si>
  <si>
    <t>Skip Rental - Cemetery</t>
  </si>
  <si>
    <t>Annual Pest Control Contract MELNR 2020/21</t>
  </si>
  <si>
    <t>MOT &amp; Repairs - Maintenance Vehicles</t>
  </si>
  <si>
    <t xml:space="preserve">Office Stationery </t>
  </si>
  <si>
    <t>Corporate Associate Membership Subscription 2021</t>
  </si>
  <si>
    <t>Mobile Phones 14.11.20 - 13.12.20</t>
  </si>
  <si>
    <t>Waste Collection - November - Parks &amp; Cemetery</t>
  </si>
  <si>
    <t>Gas Boiler Annual Service &amp; Maintenance - SJP</t>
  </si>
  <si>
    <t>Gas Boiler Annual Service &amp; Maintenance - SD</t>
  </si>
  <si>
    <t>Annual Fire Alarm &amp; Emergency Lighting Maintenance Contract - All</t>
  </si>
  <si>
    <t>Fill Diesel Tank - Tractor Shed</t>
  </si>
  <si>
    <t>External Audit 2019/20</t>
  </si>
  <si>
    <t xml:space="preserve">Payroll - December 2020 </t>
  </si>
  <si>
    <t>PAYE &amp; NI December 2020</t>
  </si>
  <si>
    <t>Pension Contributions - December 2020</t>
  </si>
  <si>
    <t>Earley Help Hub</t>
  </si>
  <si>
    <t>Grant for Provision of Meals &amp; Assistance Over Christmas Period</t>
  </si>
  <si>
    <t>Sanitary Waste Contract 2020/21 - SD</t>
  </si>
  <si>
    <t>Waste Collection - August - Parks &amp; Cemetery</t>
  </si>
  <si>
    <t>ORDERS FOR PAYMENT - January 2021</t>
  </si>
  <si>
    <t>Advanced Maintenance UK Ltd</t>
  </si>
  <si>
    <t>Boiler Repairs - Radstock House</t>
  </si>
  <si>
    <t xml:space="preserve">Gas Supply - December 20 - SJP </t>
  </si>
  <si>
    <t>Insurance Premium - January 21</t>
  </si>
  <si>
    <t>Electricity Supply - January 21 - MPCC</t>
  </si>
  <si>
    <t>Electricity Supply - January 21 - Radstock House</t>
  </si>
  <si>
    <t>Business Rates - January 21 - Radstock House</t>
  </si>
  <si>
    <t>Payroll - January 2021</t>
  </si>
  <si>
    <t>PAYE &amp; NI - January 2021</t>
  </si>
  <si>
    <t>Pension Contributions - January 2021</t>
  </si>
  <si>
    <t>ORDERS FOR PAYMENT - February 2021</t>
  </si>
  <si>
    <t>Hire of Skip Allotments</t>
  </si>
  <si>
    <t>Creating Technical Solutions</t>
  </si>
  <si>
    <t>Vehicle Service Maintenance Jan 21</t>
  </si>
  <si>
    <t>Rialtas Business Solutions Ltd</t>
  </si>
  <si>
    <t>Software Support &amp; Maintenance Agreement Jan 21</t>
  </si>
  <si>
    <t>The Society Of Local Council Clerks</t>
  </si>
  <si>
    <t xml:space="preserve">Membership Subscription </t>
  </si>
  <si>
    <t>SSE Southern Electric</t>
  </si>
  <si>
    <t>Staff Mobile Phones 14/12/20 - 13/01/21</t>
  </si>
  <si>
    <t>Music Licence - 06/19 - 06/20 RLCC</t>
  </si>
  <si>
    <t>Waste Collection - December - Parks &amp; Cemetery</t>
  </si>
  <si>
    <t>Supply and Install New Pump to Boiler</t>
  </si>
  <si>
    <t xml:space="preserve">Street Lighting Electricity </t>
  </si>
  <si>
    <t xml:space="preserve">Bourne Amenity </t>
  </si>
  <si>
    <t xml:space="preserve">Hoggin for Pathways - MELNR </t>
  </si>
  <si>
    <t>Printer Charges - RH &amp; SD - 01.10.2020 - 31.12.2020</t>
  </si>
  <si>
    <t>Planning Professional Services - Dec 20</t>
  </si>
  <si>
    <t>Planning Professional Services - Jan 21</t>
  </si>
  <si>
    <t>Gas Supply - January 21 - RLCC</t>
  </si>
  <si>
    <t>Gas Supply - January 21 - MPCC</t>
  </si>
  <si>
    <t>Gas Supply - January 21 - SJP</t>
  </si>
  <si>
    <t xml:space="preserve">Driver &amp; Vehicle Licensing Age </t>
  </si>
  <si>
    <t>Staff Mobile Phones 14/01/21 - 13/02/21</t>
  </si>
  <si>
    <t>Insurance Premium - February  21</t>
  </si>
  <si>
    <t>Electricity Supply - February 21 - Radstock House</t>
  </si>
  <si>
    <t>PAYE &amp; NI - February 2021</t>
  </si>
  <si>
    <t>Pension Contributions - February 2021</t>
  </si>
  <si>
    <t>Payroll - February 2021</t>
  </si>
  <si>
    <t>Gas Supply - MPCC Correcting Invoice for Oct Nov Dec 20</t>
  </si>
  <si>
    <t>Service &amp; MOT - Parks Vehicle</t>
  </si>
  <si>
    <t xml:space="preserve">New Battery - Maintenance Vehicle </t>
  </si>
  <si>
    <t>Waste Collection - January 21 - Parks &amp; Cemetery</t>
  </si>
  <si>
    <t>ORDERS FOR PAYMENT - March 2021</t>
  </si>
  <si>
    <t xml:space="preserve">Advanced Maintenance UK Ltd </t>
  </si>
  <si>
    <t xml:space="preserve">All Electrics &amp; Building Management </t>
  </si>
  <si>
    <t>McVeigh Parker &amp; Co. Ltd</t>
  </si>
  <si>
    <t xml:space="preserve">MetLife Europe </t>
  </si>
  <si>
    <t xml:space="preserve">MFG UK Limited </t>
  </si>
  <si>
    <t xml:space="preserve">The Play Inspection Company Ltd </t>
  </si>
  <si>
    <t xml:space="preserve">Select Environmental Services Limited </t>
  </si>
  <si>
    <t>A&amp;B Roofing Ltd</t>
  </si>
  <si>
    <t xml:space="preserve">Arkell &amp; Hurcombe </t>
  </si>
  <si>
    <t>Armour Abor</t>
  </si>
  <si>
    <t xml:space="preserve">Claire Connell </t>
  </si>
  <si>
    <t>Initial Hygiene</t>
  </si>
  <si>
    <t xml:space="preserve">Lubbe &amp; Sons (Bulbs) Ltd </t>
  </si>
  <si>
    <t xml:space="preserve">P W Judges &amp; Son </t>
  </si>
  <si>
    <t>Annual Support and Maintenance - Bookings Software</t>
  </si>
  <si>
    <t>Gas Supply - Feb 21 - MPCC</t>
  </si>
  <si>
    <t>Staff Mobile Phones 14/02/21 - 16/03/21</t>
  </si>
  <si>
    <t xml:space="preserve">PHS Group </t>
  </si>
  <si>
    <t xml:space="preserve">Hygiene Services Radstock House </t>
  </si>
  <si>
    <t>Insurance Premium - March  21</t>
  </si>
  <si>
    <t>Electricity Supply - March 21 - Radstock House</t>
  </si>
  <si>
    <t>Payroll - March 2021</t>
  </si>
  <si>
    <t>PAYE &amp; NI - March 2021</t>
  </si>
  <si>
    <t>Pension Contributions - March 2021</t>
  </si>
  <si>
    <t>Flat Roof Repair - Radstock House</t>
  </si>
  <si>
    <t>Anode Replacement on Cylinder - SJP</t>
  </si>
  <si>
    <t>Fit New Control Box to Hot Water Cylinder - SJP</t>
  </si>
  <si>
    <t>Supply &amp; Install Replacement Emergency Lights - CP</t>
  </si>
  <si>
    <t xml:space="preserve">Lighting Maintenance - MPCC &amp; SJP </t>
  </si>
  <si>
    <t>Cast Bronze Grave Markers - Cemetery</t>
  </si>
  <si>
    <t xml:space="preserve">Tree Assessments &amp; Works - MELNR, CEM, SJP </t>
  </si>
  <si>
    <t>Internal Year End Audit Visits</t>
  </si>
  <si>
    <t>Annual Sanitary Waste Contract - CP</t>
  </si>
  <si>
    <t xml:space="preserve">Trays of Snowdrops in the Green - MELNR </t>
  </si>
  <si>
    <t xml:space="preserve">Stock Fencing Supplies - MELNR </t>
  </si>
  <si>
    <t>Annual Premium - Life Assurance Scheme</t>
  </si>
  <si>
    <t>1 Year Licence - Content Filtering - SD</t>
  </si>
  <si>
    <t>NetDSL Network Max - RH</t>
  </si>
  <si>
    <t>Sports Pitch Renovation Works - SJP</t>
  </si>
  <si>
    <t>Waste Collection - February 21 - Parks &amp; Cemetery</t>
  </si>
  <si>
    <t xml:space="preserve">Annual Playground Inspections - All Sites </t>
  </si>
  <si>
    <t>Planning Professional Services - February 21</t>
  </si>
  <si>
    <t>Music Licence - 06/21 - 06/21 CP</t>
  </si>
  <si>
    <t>Music Licence - 06/19 - 06/20 CP</t>
  </si>
  <si>
    <t>Business Rates - January 21 - RLCC</t>
  </si>
  <si>
    <t>Herbicide &amp; Fertiliser Treatment - SJP</t>
  </si>
  <si>
    <t>Worm Cast Treatment SJP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</si>
</sst>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40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2" applyFont="1" applyFill="1" applyAlignment="1">
      <alignment vertical="center"/>
    </xf>
    <xf numFmtId="0" fontId="5" fillId="0" borderId="0" xfId="3" applyNumberFormat="1" applyFont="1" applyFill="1" applyBorder="1" applyAlignment="1">
      <alignment horizontal="left" vertical="center"/>
    </xf>
    <xf numFmtId="0" fontId="0" fillId="0" borderId="0" xfId="2" applyFont="1" applyFill="1" applyAlignment="1">
      <alignment horizontal="left" vertical="center"/>
    </xf>
    <xf numFmtId="164" fontId="1" fillId="0" borderId="0" xfId="2" applyNumberFormat="1" applyFont="1" applyFill="1" applyAlignment="1">
      <alignment vertical="center"/>
    </xf>
    <xf numFmtId="8" fontId="6" fillId="0" borderId="0" xfId="1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0" fontId="6" fillId="0" borderId="0" xfId="0" applyFont="1"/>
    <xf numFmtId="164" fontId="6" fillId="0" borderId="0" xfId="0" applyNumberFormat="1" applyFont="1"/>
    <xf numFmtId="164" fontId="2" fillId="0" borderId="0" xfId="0" applyNumberFormat="1" applyFont="1"/>
    <xf numFmtId="164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4" fontId="0" fillId="0" borderId="0" xfId="2" applyNumberFormat="1" applyFont="1" applyFill="1" applyAlignment="1">
      <alignment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Border="1"/>
    <xf numFmtId="0" fontId="0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0" xfId="2" applyFont="1" applyFill="1" applyAlignment="1">
      <alignment horizontal="left" vertical="center"/>
    </xf>
    <xf numFmtId="0" fontId="0" fillId="0" borderId="0" xfId="0" applyProtection="1">
      <protection locked="0"/>
    </xf>
    <xf numFmtId="164" fontId="0" fillId="0" borderId="0" xfId="0" applyNumberFormat="1" applyAlignment="1">
      <alignment horizontal="right"/>
    </xf>
    <xf numFmtId="164" fontId="0" fillId="0" borderId="0" xfId="0" applyNumberFormat="1" applyAlignment="1" applyProtection="1">
      <alignment horizontal="right"/>
      <protection locked="0"/>
    </xf>
    <xf numFmtId="164" fontId="1" fillId="0" borderId="0" xfId="2" applyNumberFormat="1" applyFont="1" applyFill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0" fontId="8" fillId="0" borderId="0" xfId="0" applyFont="1" applyBorder="1"/>
    <xf numFmtId="164" fontId="9" fillId="0" borderId="1" xfId="0" applyNumberFormat="1" applyFont="1" applyBorder="1"/>
    <xf numFmtId="8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3" applyNumberFormat="1" applyFont="1" applyFill="1" applyBorder="1" applyAlignment="1"/>
    <xf numFmtId="8" fontId="0" fillId="0" borderId="0" xfId="0" applyNumberFormat="1"/>
    <xf numFmtId="0" fontId="0" fillId="0" borderId="0" xfId="0" applyFont="1" applyProtection="1">
      <protection locked="0"/>
    </xf>
    <xf numFmtId="8" fontId="0" fillId="0" borderId="0" xfId="0" applyNumberFormat="1" applyFont="1" applyFill="1" applyAlignment="1">
      <alignment horizontal="right"/>
    </xf>
    <xf numFmtId="164" fontId="0" fillId="0" borderId="0" xfId="2" applyNumberFormat="1" applyFont="1" applyFill="1" applyAlignment="1">
      <alignment horizontal="right" vertical="center"/>
    </xf>
    <xf numFmtId="7" fontId="0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16" xfId="3"/>
    <cellStyle name="Normal 18" xfId="2"/>
  </cellStyles>
  <dxfs count="8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/>
      </font>
    </dxf>
    <dxf>
      <numFmt numFmtId="164" formatCode="&quot;£&quot;#,##0.00"/>
    </dxf>
    <dxf>
      <font>
        <b/>
      </font>
    </dxf>
    <dxf>
      <numFmt numFmtId="164" formatCode="&quot;£&quot;#,##0.00"/>
    </dxf>
    <dxf>
      <font>
        <b/>
      </font>
    </dxf>
    <dxf>
      <numFmt numFmtId="164" formatCode="&quot;£&quot;#,##0.00"/>
    </dxf>
    <dxf>
      <font>
        <b/>
      </font>
    </dxf>
    <dxf>
      <numFmt numFmtId="164" formatCode="&quot;£&quot;#,##0.0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3414866</xdr:colOff>
      <xdr:row>0</xdr:row>
      <xdr:rowOff>61451</xdr:rowOff>
    </xdr:from>
    <xdr:to>
      <xdr:col>2</xdr:col>
      <xdr:colOff>612366</xdr:colOff>
      <xdr:row>2</xdr:row>
      <xdr:rowOff>185277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880612" y="61451"/>
          <a:ext cx="1045907" cy="5078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3409950</xdr:colOff>
      <xdr:row>0</xdr:row>
      <xdr:rowOff>76200</xdr:rowOff>
    </xdr:from>
    <xdr:to>
      <xdr:col>2</xdr:col>
      <xdr:colOff>609601</xdr:colOff>
      <xdr:row>3</xdr:row>
      <xdr:rowOff>9526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876925" y="76200"/>
          <a:ext cx="1047751" cy="5048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3409949</xdr:colOff>
      <xdr:row>0</xdr:row>
      <xdr:rowOff>66675</xdr:rowOff>
    </xdr:from>
    <xdr:to>
      <xdr:col>2</xdr:col>
      <xdr:colOff>609600</xdr:colOff>
      <xdr:row>3</xdr:row>
      <xdr:rowOff>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876924" y="66675"/>
          <a:ext cx="1047751" cy="5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5" name="Table1345678910111213141516" displayName="Table1345678910111213141516" ref="A5:C34" totalsRowCount="1" headerRowDxfId="88" dataDxfId="87">
  <autoFilter ref="A5:C33"/>
  <sortState ref="A6:C33">
    <sortCondition ref="A5:A33"/>
  </sortState>
  <tableColumns count="3">
    <tableColumn id="1" name="Supplier" dataDxfId="86" totalsRowDxfId="85"/>
    <tableColumn id="2" name="Purchase Description" dataDxfId="84" totalsRowDxfId="83"/>
    <tableColumn id="3" name="Amount" totalsRowFunction="sum" dataDxfId="82" totalsRowDxfId="8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6" name="Table134567" displayName="Table134567" ref="A5:C43" totalsRowCount="1" headerRowDxfId="22" dataDxfId="21">
  <autoFilter ref="A5:C42"/>
  <sortState ref="A6:C41">
    <sortCondition ref="A5:A41"/>
  </sortState>
  <tableColumns count="3">
    <tableColumn id="1" name="Supplier" dataDxfId="20" totalsRowDxfId="19"/>
    <tableColumn id="2" name="Purchase Description" dataDxfId="18" totalsRowDxfId="17"/>
    <tableColumn id="3" name="Amount" totalsRowFunction="sum" dataDxfId="16" totalsRowDxfId="15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5" name="Table13456" displayName="Table13456" ref="A5:C21" totalsRowShown="0" headerRowDxfId="14">
  <autoFilter ref="A5:C21"/>
  <sortState ref="A6:C58">
    <sortCondition ref="A5:A26"/>
  </sortState>
  <tableColumns count="3">
    <tableColumn id="1" name="Supplier"/>
    <tableColumn id="2" name="Purchase Description"/>
    <tableColumn id="3" name="Amount" dataDxfId="13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" name="Table1345" displayName="Table1345" ref="A5:C29" totalsRowShown="0" headerRowDxfId="12">
  <autoFilter ref="A5:C29"/>
  <sortState ref="A6:C29">
    <sortCondition ref="A5:A29"/>
  </sortState>
  <tableColumns count="3">
    <tableColumn id="1" name="Supplier"/>
    <tableColumn id="2" name="Purchase Description"/>
    <tableColumn id="3" name="Amount" dataDxfId="11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3" name="Table134" displayName="Table134" ref="A5:C38" totalsRowShown="0" headerRowDxfId="10">
  <autoFilter ref="A5:C38"/>
  <sortState ref="A6:C38">
    <sortCondition ref="A5:A38"/>
  </sortState>
  <tableColumns count="3">
    <tableColumn id="1" name="Supplier"/>
    <tableColumn id="2" name="Purchase Description"/>
    <tableColumn id="3" name="Amount" dataDxfId="9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" name="Table13" displayName="Table13" ref="A5:C20" totalsRowShown="0" headerRowDxfId="8">
  <autoFilter ref="A5:C20"/>
  <sortState ref="A6:C19">
    <sortCondition ref="A5:A19"/>
  </sortState>
  <tableColumns count="3">
    <tableColumn id="1" name="Supplier"/>
    <tableColumn id="2" name="Purchase Description"/>
    <tableColumn id="3" name="Amount" dataDxfId="7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" name="Table1" displayName="Table1" ref="A5:C39" totalsRowShown="0" headerRowDxfId="6">
  <autoFilter ref="A5:C39"/>
  <sortState ref="A3:C35">
    <sortCondition ref="A2:A35"/>
  </sortState>
  <tableColumns count="3">
    <tableColumn id="1" name="Supplier"/>
    <tableColumn id="2" name="Purchase Description"/>
    <tableColumn id="3" name="Amou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4" name="Table13456789101112131415" displayName="Table13456789101112131415" ref="A5:C24" totalsRowCount="1" headerRowDxfId="80" dataDxfId="79">
  <autoFilter ref="A5:C23"/>
  <sortState ref="A6:C67">
    <sortCondition ref="A5:A67"/>
  </sortState>
  <tableColumns count="3">
    <tableColumn id="1" name="Supplier" dataDxfId="78" totalsRowDxfId="77"/>
    <tableColumn id="2" name="Purchase Description" dataDxfId="76" totalsRowDxfId="75"/>
    <tableColumn id="3" name="Amount" totalsRowFunction="sum" dataDxfId="74" totalsRowDxfId="7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Table134567891011121314" displayName="Table134567891011121314" ref="A5:C28" totalsRowCount="1" headerRowDxfId="72" dataDxfId="71">
  <autoFilter ref="A5:C27"/>
  <sortState ref="A6:C61">
    <sortCondition ref="A5:A61"/>
  </sortState>
  <tableColumns count="3">
    <tableColumn id="1" name="Supplier" dataDxfId="70" totalsRowDxfId="2"/>
    <tableColumn id="2" name="Purchase Description" dataDxfId="69" totalsRowDxfId="1"/>
    <tableColumn id="3" name="Amount" totalsRowFunction="sum" dataDxfId="68" totalsRow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2" name="Table1345678910111213" displayName="Table1345678910111213" ref="A5:C35" totalsRowCount="1" headerRowDxfId="67" dataDxfId="66">
  <autoFilter ref="A5:C34"/>
  <sortState ref="A6:C50">
    <sortCondition ref="A5:A50"/>
  </sortState>
  <tableColumns count="3">
    <tableColumn id="1" name="Supplier" dataDxfId="65" totalsRowDxfId="5"/>
    <tableColumn id="2" name="Purchase Description" dataDxfId="64" totalsRowDxfId="4"/>
    <tableColumn id="3" name="Amount" totalsRowFunction="sum" dataDxfId="63" totalsRowDxfId="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1" name="Table13456789101112" displayName="Table13456789101112" ref="A5:C27" totalsRowCount="1" headerRowDxfId="62" dataDxfId="61">
  <autoFilter ref="A5:C26"/>
  <sortState ref="A6:C26">
    <sortCondition ref="A5:A26"/>
  </sortState>
  <tableColumns count="3">
    <tableColumn id="1" name="Supplier" dataDxfId="60" totalsRowDxfId="59"/>
    <tableColumn id="2" name="Purchase Description" dataDxfId="58" totalsRowDxfId="57"/>
    <tableColumn id="3" name="Amount" totalsRowFunction="sum" dataDxfId="56" totalsRowDxfId="5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0" name="Table134567891011" displayName="Table134567891011" ref="A5:C26" totalsRowCount="1" headerRowDxfId="54" dataDxfId="53">
  <autoFilter ref="A5:C25"/>
  <sortState ref="A6:C24">
    <sortCondition ref="A5:A24"/>
  </sortState>
  <tableColumns count="3">
    <tableColumn id="1" name="Supplier" dataDxfId="52" totalsRowDxfId="51"/>
    <tableColumn id="2" name="Purchase Description" dataDxfId="50" totalsRowDxfId="49"/>
    <tableColumn id="3" name="Amount" totalsRowFunction="sum" dataDxfId="48" totalsRowDxfId="4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9" name="Table1345678910" displayName="Table1345678910" ref="A5:C23" totalsRowCount="1" headerRowDxfId="46" dataDxfId="45">
  <autoFilter ref="A5:C22"/>
  <sortState ref="A6:C22">
    <sortCondition ref="A5:A22"/>
  </sortState>
  <tableColumns count="3">
    <tableColumn id="1" name="Supplier" dataDxfId="44" totalsRowDxfId="43"/>
    <tableColumn id="2" name="Purchase Description" dataDxfId="42" totalsRowDxfId="41"/>
    <tableColumn id="3" name="Amount" totalsRowFunction="sum" dataDxfId="40" totalsRowDxfId="3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13456789" displayName="Table13456789" ref="A5:C25" totalsRowCount="1" headerRowDxfId="38" dataDxfId="37">
  <autoFilter ref="A5:C24"/>
  <sortState ref="A6:C26">
    <sortCondition ref="A5:A26"/>
  </sortState>
  <tableColumns count="3">
    <tableColumn id="1" name="Supplier" dataDxfId="36" totalsRowDxfId="35"/>
    <tableColumn id="2" name="Purchase Description" dataDxfId="34" totalsRowDxfId="33"/>
    <tableColumn id="3" name="Amount" totalsRowFunction="sum" dataDxfId="32" totalsRowDxfId="3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7" name="Table1345678" displayName="Table1345678" ref="A5:C27" totalsRowCount="1" headerRowDxfId="30" dataDxfId="29">
  <autoFilter ref="A5:C26"/>
  <sortState ref="A6:C25">
    <sortCondition ref="A5:A25"/>
  </sortState>
  <tableColumns count="3">
    <tableColumn id="1" name="Supplier" dataDxfId="28" totalsRowDxfId="27"/>
    <tableColumn id="2" name="Purchase Description" dataDxfId="26" totalsRowDxfId="25"/>
    <tableColumn id="3" name="Amount" totalsRowFunction="sum" dataDxfId="24" totalsRowDxfId="2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429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437</v>
      </c>
      <c r="B6" s="4" t="s">
        <v>454</v>
      </c>
      <c r="C6" s="28">
        <v>960</v>
      </c>
    </row>
    <row r="7" spans="1:3" x14ac:dyDescent="0.25">
      <c r="A7" s="4" t="s">
        <v>430</v>
      </c>
      <c r="B7" s="4" t="s">
        <v>455</v>
      </c>
      <c r="C7" s="28">
        <v>409.8</v>
      </c>
    </row>
    <row r="8" spans="1:3" x14ac:dyDescent="0.25">
      <c r="A8" s="4" t="s">
        <v>430</v>
      </c>
      <c r="B8" s="4" t="s">
        <v>456</v>
      </c>
      <c r="C8" s="28">
        <v>540</v>
      </c>
    </row>
    <row r="9" spans="1:3" x14ac:dyDescent="0.25">
      <c r="A9" s="4" t="s">
        <v>346</v>
      </c>
      <c r="B9" s="4" t="s">
        <v>196</v>
      </c>
      <c r="C9" s="28">
        <v>251.4</v>
      </c>
    </row>
    <row r="10" spans="1:3" x14ac:dyDescent="0.25">
      <c r="A10" s="4" t="s">
        <v>431</v>
      </c>
      <c r="B10" s="4" t="s">
        <v>457</v>
      </c>
      <c r="C10" s="28">
        <v>309.60000000000002</v>
      </c>
    </row>
    <row r="11" spans="1:3" x14ac:dyDescent="0.25">
      <c r="A11" s="4" t="s">
        <v>431</v>
      </c>
      <c r="B11" s="4" t="s">
        <v>458</v>
      </c>
      <c r="C11" s="28">
        <v>483.6</v>
      </c>
    </row>
    <row r="12" spans="1:3" x14ac:dyDescent="0.25">
      <c r="A12" s="4" t="s">
        <v>438</v>
      </c>
      <c r="B12" s="4" t="s">
        <v>459</v>
      </c>
      <c r="C12" s="28">
        <v>607.79999999999995</v>
      </c>
    </row>
    <row r="13" spans="1:3" x14ac:dyDescent="0.25">
      <c r="A13" s="4" t="s">
        <v>439</v>
      </c>
      <c r="B13" s="4" t="s">
        <v>460</v>
      </c>
      <c r="C13" s="28">
        <v>2280</v>
      </c>
    </row>
    <row r="14" spans="1:3" x14ac:dyDescent="0.25">
      <c r="A14" s="22" t="s">
        <v>52</v>
      </c>
      <c r="B14" s="22" t="s">
        <v>451</v>
      </c>
      <c r="C14" s="28">
        <v>30278.080000000002</v>
      </c>
    </row>
    <row r="15" spans="1:3" x14ac:dyDescent="0.25">
      <c r="A15" s="4" t="s">
        <v>440</v>
      </c>
      <c r="B15" s="4" t="s">
        <v>461</v>
      </c>
      <c r="C15" s="28">
        <v>1040</v>
      </c>
    </row>
    <row r="16" spans="1:3" x14ac:dyDescent="0.25">
      <c r="A16" s="6" t="s">
        <v>250</v>
      </c>
      <c r="B16" s="16" t="s">
        <v>445</v>
      </c>
      <c r="C16" s="15">
        <v>510.45</v>
      </c>
    </row>
    <row r="17" spans="1:3" x14ac:dyDescent="0.25">
      <c r="A17" s="22" t="s">
        <v>53</v>
      </c>
      <c r="B17" s="23" t="s">
        <v>452</v>
      </c>
      <c r="C17" s="28">
        <v>10291.36</v>
      </c>
    </row>
    <row r="18" spans="1:3" x14ac:dyDescent="0.25">
      <c r="A18" s="4" t="s">
        <v>441</v>
      </c>
      <c r="B18" s="4" t="s">
        <v>462</v>
      </c>
      <c r="C18" s="28">
        <v>458.38</v>
      </c>
    </row>
    <row r="19" spans="1:3" x14ac:dyDescent="0.25">
      <c r="A19" s="4" t="s">
        <v>442</v>
      </c>
      <c r="B19" s="4" t="s">
        <v>463</v>
      </c>
      <c r="C19" s="28">
        <v>300</v>
      </c>
    </row>
    <row r="20" spans="1:3" x14ac:dyDescent="0.25">
      <c r="A20" s="4" t="s">
        <v>432</v>
      </c>
      <c r="B20" s="4" t="s">
        <v>464</v>
      </c>
      <c r="C20" s="28">
        <v>342.4</v>
      </c>
    </row>
    <row r="21" spans="1:3" x14ac:dyDescent="0.25">
      <c r="A21" s="12" t="s">
        <v>433</v>
      </c>
      <c r="B21" s="12" t="s">
        <v>465</v>
      </c>
      <c r="C21" s="39">
        <v>2757.65</v>
      </c>
    </row>
    <row r="22" spans="1:3" x14ac:dyDescent="0.25">
      <c r="A22" s="4" t="s">
        <v>434</v>
      </c>
      <c r="B22" s="4" t="s">
        <v>466</v>
      </c>
      <c r="C22" s="28">
        <v>265.60000000000002</v>
      </c>
    </row>
    <row r="23" spans="1:3" x14ac:dyDescent="0.25">
      <c r="A23" s="4" t="s">
        <v>434</v>
      </c>
      <c r="B23" s="4" t="s">
        <v>467</v>
      </c>
      <c r="C23" s="28">
        <v>576</v>
      </c>
    </row>
    <row r="24" spans="1:3" x14ac:dyDescent="0.25">
      <c r="A24" s="4" t="s">
        <v>118</v>
      </c>
      <c r="B24" s="18" t="s">
        <v>446</v>
      </c>
      <c r="C24" s="15">
        <v>275.83</v>
      </c>
    </row>
    <row r="25" spans="1:3" x14ac:dyDescent="0.25">
      <c r="A25" s="4" t="s">
        <v>443</v>
      </c>
      <c r="B25" s="4" t="s">
        <v>468</v>
      </c>
      <c r="C25" s="28">
        <v>9962.4</v>
      </c>
    </row>
    <row r="26" spans="1:3" x14ac:dyDescent="0.25">
      <c r="A26" s="16" t="s">
        <v>447</v>
      </c>
      <c r="B26" s="8" t="s">
        <v>448</v>
      </c>
      <c r="C26" s="15">
        <v>318.99</v>
      </c>
    </row>
    <row r="27" spans="1:3" x14ac:dyDescent="0.25">
      <c r="A27" s="6" t="s">
        <v>216</v>
      </c>
      <c r="B27" s="8" t="s">
        <v>449</v>
      </c>
      <c r="C27" s="15">
        <v>2236.4699999999998</v>
      </c>
    </row>
    <row r="28" spans="1:3" x14ac:dyDescent="0.25">
      <c r="A28" s="4" t="s">
        <v>400</v>
      </c>
      <c r="B28" s="4" t="s">
        <v>444</v>
      </c>
      <c r="C28" s="28">
        <v>355.2</v>
      </c>
    </row>
    <row r="29" spans="1:3" x14ac:dyDescent="0.25">
      <c r="A29" s="22" t="s">
        <v>54</v>
      </c>
      <c r="B29" s="23" t="s">
        <v>453</v>
      </c>
      <c r="C29" s="28">
        <v>11645.73</v>
      </c>
    </row>
    <row r="30" spans="1:3" x14ac:dyDescent="0.25">
      <c r="A30" s="4" t="s">
        <v>436</v>
      </c>
      <c r="B30" s="35" t="s">
        <v>469</v>
      </c>
      <c r="C30" s="28">
        <v>403.13</v>
      </c>
    </row>
    <row r="31" spans="1:3" x14ac:dyDescent="0.25">
      <c r="A31" s="6" t="s">
        <v>252</v>
      </c>
      <c r="B31" s="8" t="s">
        <v>450</v>
      </c>
      <c r="C31" s="37">
        <v>447</v>
      </c>
    </row>
    <row r="32" spans="1:3" x14ac:dyDescent="0.25">
      <c r="A32" s="4" t="s">
        <v>435</v>
      </c>
      <c r="B32" s="4" t="s">
        <v>470</v>
      </c>
      <c r="C32" s="28">
        <v>360</v>
      </c>
    </row>
    <row r="33" spans="1:11" x14ac:dyDescent="0.25">
      <c r="A33" s="4" t="s">
        <v>277</v>
      </c>
      <c r="B33" s="4" t="s">
        <v>471</v>
      </c>
      <c r="C33" s="28">
        <v>389.55</v>
      </c>
    </row>
    <row r="34" spans="1:11" ht="15.75" thickBot="1" x14ac:dyDescent="0.3">
      <c r="A34" s="20"/>
      <c r="B34" s="20"/>
      <c r="C34" s="11">
        <f>SUBTOTAL(109,Table1345678910111213141516[Amount])</f>
        <v>79056.42</v>
      </c>
      <c r="I34" s="24"/>
      <c r="J34" s="24"/>
      <c r="K34" s="2"/>
    </row>
    <row r="35" spans="1:11" ht="15.75" thickTop="1" x14ac:dyDescent="0.25">
      <c r="I35" s="24"/>
      <c r="J35" s="24"/>
      <c r="K35" s="2"/>
    </row>
    <row r="36" spans="1:11" x14ac:dyDescent="0.25">
      <c r="I36" s="24"/>
      <c r="J36" s="24"/>
      <c r="K36" s="2"/>
    </row>
    <row r="37" spans="1:11" x14ac:dyDescent="0.25">
      <c r="I37" s="24"/>
      <c r="J37" s="24"/>
      <c r="K37" s="2"/>
    </row>
    <row r="38" spans="1:11" x14ac:dyDescent="0.25">
      <c r="I38" s="24"/>
      <c r="J38" s="24"/>
      <c r="K38" s="2"/>
    </row>
    <row r="39" spans="1:11" x14ac:dyDescent="0.25">
      <c r="I39" s="24"/>
      <c r="J39" s="24"/>
      <c r="K39" s="2"/>
    </row>
    <row r="40" spans="1:11" x14ac:dyDescent="0.25">
      <c r="I40" s="24"/>
      <c r="J40" s="24"/>
      <c r="K40" s="2"/>
    </row>
    <row r="41" spans="1:11" x14ac:dyDescent="0.25">
      <c r="I41" s="24"/>
      <c r="J41" s="24"/>
      <c r="K41" s="2"/>
    </row>
    <row r="42" spans="1:11" x14ac:dyDescent="0.25">
      <c r="I42" s="24"/>
      <c r="J42" s="24"/>
      <c r="K42" s="2"/>
    </row>
    <row r="43" spans="1:11" x14ac:dyDescent="0.25">
      <c r="I43" s="24"/>
      <c r="J43" s="24"/>
      <c r="K43" s="2"/>
    </row>
    <row r="44" spans="1:11" x14ac:dyDescent="0.25">
      <c r="I44" s="24"/>
      <c r="J44" s="24"/>
      <c r="K44" s="2"/>
    </row>
    <row r="45" spans="1:11" x14ac:dyDescent="0.25">
      <c r="I45" s="24"/>
      <c r="J45" s="24"/>
      <c r="K45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BreakPreview" topLeftCell="A4" zoomScaleNormal="100" zoomScaleSheetLayoutView="100" workbookViewId="0">
      <selection activeCell="A8" sqref="A8:B8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189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0" t="s">
        <v>190</v>
      </c>
      <c r="B6" s="20" t="s">
        <v>191</v>
      </c>
      <c r="C6" s="19">
        <v>600</v>
      </c>
    </row>
    <row r="7" spans="1:3" x14ac:dyDescent="0.25">
      <c r="A7" s="20" t="s">
        <v>173</v>
      </c>
      <c r="B7" s="20" t="s">
        <v>174</v>
      </c>
      <c r="C7" s="19">
        <v>1500</v>
      </c>
    </row>
    <row r="8" spans="1:3" x14ac:dyDescent="0.25">
      <c r="A8" s="20" t="s">
        <v>52</v>
      </c>
      <c r="B8" s="20" t="s">
        <v>211</v>
      </c>
      <c r="C8" s="19">
        <v>33380.47</v>
      </c>
    </row>
    <row r="9" spans="1:3" x14ac:dyDescent="0.25">
      <c r="A9" s="20" t="s">
        <v>175</v>
      </c>
      <c r="B9" s="20" t="s">
        <v>174</v>
      </c>
      <c r="C9" s="19">
        <v>500</v>
      </c>
    </row>
    <row r="10" spans="1:3" x14ac:dyDescent="0.25">
      <c r="A10" s="20" t="s">
        <v>176</v>
      </c>
      <c r="B10" s="20" t="s">
        <v>174</v>
      </c>
      <c r="C10" s="19">
        <v>500</v>
      </c>
    </row>
    <row r="11" spans="1:3" x14ac:dyDescent="0.25">
      <c r="A11" s="20" t="s">
        <v>192</v>
      </c>
      <c r="B11" s="20" t="s">
        <v>193</v>
      </c>
      <c r="C11" s="19">
        <v>528.02</v>
      </c>
    </row>
    <row r="12" spans="1:3" x14ac:dyDescent="0.25">
      <c r="A12" s="6" t="s">
        <v>215</v>
      </c>
      <c r="B12" s="8" t="s">
        <v>218</v>
      </c>
      <c r="C12" s="17">
        <v>312.74</v>
      </c>
    </row>
    <row r="13" spans="1:3" x14ac:dyDescent="0.25">
      <c r="A13" s="6" t="s">
        <v>215</v>
      </c>
      <c r="B13" s="8" t="s">
        <v>219</v>
      </c>
      <c r="C13" s="17">
        <v>523.07000000000005</v>
      </c>
    </row>
    <row r="14" spans="1:3" x14ac:dyDescent="0.25">
      <c r="A14" s="6" t="s">
        <v>215</v>
      </c>
      <c r="B14" s="8" t="s">
        <v>220</v>
      </c>
      <c r="C14" s="17">
        <v>585.28</v>
      </c>
    </row>
    <row r="15" spans="1:3" x14ac:dyDescent="0.25">
      <c r="A15" s="6" t="s">
        <v>215</v>
      </c>
      <c r="B15" s="8" t="s">
        <v>221</v>
      </c>
      <c r="C15" s="17">
        <v>658.92</v>
      </c>
    </row>
    <row r="16" spans="1:3" x14ac:dyDescent="0.25">
      <c r="A16" s="20" t="s">
        <v>177</v>
      </c>
      <c r="B16" s="20" t="s">
        <v>174</v>
      </c>
      <c r="C16" s="19">
        <v>800</v>
      </c>
    </row>
    <row r="17" spans="1:3" x14ac:dyDescent="0.25">
      <c r="A17" s="20" t="s">
        <v>178</v>
      </c>
      <c r="B17" s="20" t="s">
        <v>174</v>
      </c>
      <c r="C17" s="19">
        <v>1200</v>
      </c>
    </row>
    <row r="18" spans="1:3" x14ac:dyDescent="0.25">
      <c r="A18" s="6" t="s">
        <v>45</v>
      </c>
      <c r="B18" s="8" t="s">
        <v>222</v>
      </c>
      <c r="C18" s="17">
        <v>333</v>
      </c>
    </row>
    <row r="19" spans="1:3" x14ac:dyDescent="0.25">
      <c r="A19" s="6" t="s">
        <v>45</v>
      </c>
      <c r="B19" s="8" t="s">
        <v>223</v>
      </c>
      <c r="C19" s="17">
        <v>341</v>
      </c>
    </row>
    <row r="20" spans="1:3" x14ac:dyDescent="0.25">
      <c r="A20" s="6" t="s">
        <v>45</v>
      </c>
      <c r="B20" s="8" t="s">
        <v>224</v>
      </c>
      <c r="C20" s="17">
        <v>353</v>
      </c>
    </row>
    <row r="21" spans="1:3" x14ac:dyDescent="0.25">
      <c r="A21" s="6" t="s">
        <v>45</v>
      </c>
      <c r="B21" s="8" t="s">
        <v>225</v>
      </c>
      <c r="C21" s="17">
        <v>380</v>
      </c>
    </row>
    <row r="22" spans="1:3" x14ac:dyDescent="0.25">
      <c r="A22" s="20" t="s">
        <v>180</v>
      </c>
      <c r="B22" s="20" t="s">
        <v>174</v>
      </c>
      <c r="C22" s="19">
        <v>725</v>
      </c>
    </row>
    <row r="23" spans="1:3" x14ac:dyDescent="0.25">
      <c r="A23" s="20" t="s">
        <v>181</v>
      </c>
      <c r="B23" s="20" t="s">
        <v>174</v>
      </c>
      <c r="C23" s="19">
        <v>300</v>
      </c>
    </row>
    <row r="24" spans="1:3" x14ac:dyDescent="0.25">
      <c r="A24" s="20" t="s">
        <v>182</v>
      </c>
      <c r="B24" s="20" t="s">
        <v>174</v>
      </c>
      <c r="C24" s="19">
        <v>250</v>
      </c>
    </row>
    <row r="25" spans="1:3" x14ac:dyDescent="0.25">
      <c r="A25" s="20" t="s">
        <v>7</v>
      </c>
      <c r="B25" s="20" t="s">
        <v>194</v>
      </c>
      <c r="C25" s="19">
        <v>288</v>
      </c>
    </row>
    <row r="26" spans="1:3" x14ac:dyDescent="0.25">
      <c r="A26" s="20" t="s">
        <v>195</v>
      </c>
      <c r="B26" s="20" t="s">
        <v>196</v>
      </c>
      <c r="C26" s="19">
        <v>251.4</v>
      </c>
    </row>
    <row r="27" spans="1:3" x14ac:dyDescent="0.25">
      <c r="A27" s="20" t="s">
        <v>53</v>
      </c>
      <c r="B27" s="20" t="s">
        <v>212</v>
      </c>
      <c r="C27" s="19">
        <v>10294.200000000001</v>
      </c>
    </row>
    <row r="28" spans="1:3" x14ac:dyDescent="0.25">
      <c r="A28" s="20" t="s">
        <v>183</v>
      </c>
      <c r="B28" s="20" t="s">
        <v>174</v>
      </c>
      <c r="C28" s="19">
        <v>500</v>
      </c>
    </row>
    <row r="29" spans="1:3" x14ac:dyDescent="0.25">
      <c r="A29" s="20" t="s">
        <v>197</v>
      </c>
      <c r="B29" s="20" t="s">
        <v>198</v>
      </c>
      <c r="C29" s="19">
        <v>342.25</v>
      </c>
    </row>
    <row r="30" spans="1:3" x14ac:dyDescent="0.25">
      <c r="A30" s="20" t="s">
        <v>184</v>
      </c>
      <c r="B30" s="20" t="s">
        <v>174</v>
      </c>
      <c r="C30" s="19">
        <v>300</v>
      </c>
    </row>
    <row r="31" spans="1:3" x14ac:dyDescent="0.25">
      <c r="A31" s="6" t="s">
        <v>118</v>
      </c>
      <c r="B31" s="8" t="s">
        <v>226</v>
      </c>
      <c r="C31" s="17">
        <v>276.94</v>
      </c>
    </row>
    <row r="32" spans="1:3" x14ac:dyDescent="0.25">
      <c r="A32" s="6" t="s">
        <v>216</v>
      </c>
      <c r="B32" s="8" t="s">
        <v>217</v>
      </c>
      <c r="C32" s="17">
        <v>1908.38</v>
      </c>
    </row>
    <row r="33" spans="1:3" x14ac:dyDescent="0.25">
      <c r="A33" s="20" t="s">
        <v>185</v>
      </c>
      <c r="B33" s="20" t="s">
        <v>174</v>
      </c>
      <c r="C33" s="19">
        <v>1500</v>
      </c>
    </row>
    <row r="34" spans="1:3" x14ac:dyDescent="0.25">
      <c r="A34" s="20" t="s">
        <v>34</v>
      </c>
      <c r="B34" s="20" t="s">
        <v>199</v>
      </c>
      <c r="C34" s="19">
        <v>672</v>
      </c>
    </row>
    <row r="35" spans="1:3" x14ac:dyDescent="0.25">
      <c r="A35" s="20" t="s">
        <v>54</v>
      </c>
      <c r="B35" s="20" t="s">
        <v>213</v>
      </c>
      <c r="C35" s="19">
        <v>12501.19</v>
      </c>
    </row>
    <row r="36" spans="1:3" x14ac:dyDescent="0.25">
      <c r="A36" s="20" t="s">
        <v>70</v>
      </c>
      <c r="B36" s="20" t="s">
        <v>214</v>
      </c>
      <c r="C36" s="19">
        <v>462.65</v>
      </c>
    </row>
    <row r="37" spans="1:3" x14ac:dyDescent="0.25">
      <c r="A37" s="20" t="s">
        <v>186</v>
      </c>
      <c r="B37" s="20" t="s">
        <v>174</v>
      </c>
      <c r="C37" s="19">
        <v>500</v>
      </c>
    </row>
    <row r="38" spans="1:3" x14ac:dyDescent="0.25">
      <c r="A38" s="20" t="s">
        <v>200</v>
      </c>
      <c r="B38" s="20" t="s">
        <v>201</v>
      </c>
      <c r="C38" s="19">
        <v>327.5</v>
      </c>
    </row>
    <row r="39" spans="1:3" x14ac:dyDescent="0.25">
      <c r="A39" s="6" t="s">
        <v>152</v>
      </c>
      <c r="B39" s="8" t="s">
        <v>50</v>
      </c>
      <c r="C39" s="17">
        <v>309</v>
      </c>
    </row>
    <row r="40" spans="1:3" x14ac:dyDescent="0.25">
      <c r="A40" s="6" t="s">
        <v>152</v>
      </c>
      <c r="B40" s="8" t="s">
        <v>153</v>
      </c>
      <c r="C40" s="17">
        <v>1422</v>
      </c>
    </row>
    <row r="41" spans="1:3" x14ac:dyDescent="0.25">
      <c r="A41" s="20" t="s">
        <v>187</v>
      </c>
      <c r="B41" s="20" t="s">
        <v>174</v>
      </c>
      <c r="C41" s="19">
        <v>300</v>
      </c>
    </row>
    <row r="42" spans="1:3" x14ac:dyDescent="0.25">
      <c r="A42" s="20"/>
      <c r="B42" s="20"/>
      <c r="C42" s="19"/>
    </row>
    <row r="43" spans="1:3" ht="15.75" thickBot="1" x14ac:dyDescent="0.3">
      <c r="A43" s="21"/>
      <c r="B43" s="21"/>
      <c r="C43" s="11">
        <f>SUBTOTAL(109,Table134567[Amount])</f>
        <v>75926.00999999998</v>
      </c>
    </row>
    <row r="44" spans="1:3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Normal="100" zoomScaleSheetLayoutView="100" workbookViewId="0">
      <selection activeCell="A22" sqref="A22:XFD23"/>
    </sheetView>
  </sheetViews>
  <sheetFormatPr defaultRowHeight="15" x14ac:dyDescent="0.25"/>
  <cols>
    <col min="1" max="1" width="37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188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52</v>
      </c>
      <c r="B6" s="4" t="s">
        <v>207</v>
      </c>
      <c r="C6" s="5">
        <v>33509.85</v>
      </c>
    </row>
    <row r="7" spans="1:3" x14ac:dyDescent="0.25">
      <c r="A7" s="6" t="s">
        <v>117</v>
      </c>
      <c r="B7" s="8" t="s">
        <v>202</v>
      </c>
      <c r="C7" s="17">
        <v>390.97</v>
      </c>
    </row>
    <row r="8" spans="1:3" x14ac:dyDescent="0.25">
      <c r="A8" s="6" t="s">
        <v>150</v>
      </c>
      <c r="B8" s="7" t="s">
        <v>203</v>
      </c>
      <c r="C8" s="17">
        <v>341</v>
      </c>
    </row>
    <row r="9" spans="1:3" x14ac:dyDescent="0.25">
      <c r="A9" s="6" t="s">
        <v>150</v>
      </c>
      <c r="B9" s="8" t="s">
        <v>204</v>
      </c>
      <c r="C9" s="17">
        <v>353</v>
      </c>
    </row>
    <row r="10" spans="1:3" x14ac:dyDescent="0.25">
      <c r="A10" s="6" t="s">
        <v>150</v>
      </c>
      <c r="B10" s="8" t="s">
        <v>205</v>
      </c>
      <c r="C10" s="17">
        <v>380</v>
      </c>
    </row>
    <row r="11" spans="1:3" x14ac:dyDescent="0.25">
      <c r="A11" s="6" t="s">
        <v>150</v>
      </c>
      <c r="B11" s="8" t="s">
        <v>206</v>
      </c>
      <c r="C11" s="17">
        <v>415</v>
      </c>
    </row>
    <row r="12" spans="1:3" x14ac:dyDescent="0.25">
      <c r="A12" s="4" t="s">
        <v>53</v>
      </c>
      <c r="B12" s="4" t="s">
        <v>179</v>
      </c>
      <c r="C12" s="5">
        <v>10264.450000000001</v>
      </c>
    </row>
    <row r="13" spans="1:3" x14ac:dyDescent="0.25">
      <c r="A13" s="6" t="s">
        <v>118</v>
      </c>
      <c r="B13" s="8" t="s">
        <v>167</v>
      </c>
      <c r="C13" s="17">
        <v>275.26</v>
      </c>
    </row>
    <row r="14" spans="1:3" x14ac:dyDescent="0.25">
      <c r="A14" s="16" t="s">
        <v>168</v>
      </c>
      <c r="B14" s="16" t="s">
        <v>169</v>
      </c>
      <c r="C14" s="10">
        <v>1908.38</v>
      </c>
    </row>
    <row r="15" spans="1:3" x14ac:dyDescent="0.25">
      <c r="A15" s="4" t="s">
        <v>54</v>
      </c>
      <c r="B15" s="4" t="s">
        <v>208</v>
      </c>
      <c r="C15" s="5">
        <v>12509.06</v>
      </c>
    </row>
    <row r="16" spans="1:3" x14ac:dyDescent="0.25">
      <c r="A16" s="6" t="s">
        <v>170</v>
      </c>
      <c r="B16" s="18" t="s">
        <v>171</v>
      </c>
      <c r="C16" s="15">
        <v>1453.2</v>
      </c>
    </row>
    <row r="17" spans="1:3" x14ac:dyDescent="0.25">
      <c r="A17" s="5" t="s">
        <v>165</v>
      </c>
      <c r="B17" s="5" t="s">
        <v>166</v>
      </c>
      <c r="C17" s="5">
        <v>486.46</v>
      </c>
    </row>
    <row r="18" spans="1:3" x14ac:dyDescent="0.25">
      <c r="A18" s="6" t="s">
        <v>152</v>
      </c>
      <c r="B18" s="8" t="s">
        <v>172</v>
      </c>
      <c r="C18" s="17">
        <v>217</v>
      </c>
    </row>
    <row r="19" spans="1:3" x14ac:dyDescent="0.25">
      <c r="A19" s="6" t="s">
        <v>152</v>
      </c>
      <c r="B19" s="8" t="s">
        <v>50</v>
      </c>
      <c r="C19" s="17">
        <v>309</v>
      </c>
    </row>
    <row r="20" spans="1:3" x14ac:dyDescent="0.25">
      <c r="A20" s="6" t="s">
        <v>152</v>
      </c>
      <c r="B20" s="8" t="s">
        <v>153</v>
      </c>
      <c r="C20" s="17">
        <v>1422</v>
      </c>
    </row>
    <row r="21" spans="1:3" x14ac:dyDescent="0.25">
      <c r="A21" s="1"/>
      <c r="B21" s="1"/>
      <c r="C21" s="14"/>
    </row>
    <row r="22" spans="1:3" ht="15.75" thickBot="1" x14ac:dyDescent="0.3">
      <c r="C22" s="11">
        <f>SUM(C6:C21)</f>
        <v>64234.63</v>
      </c>
    </row>
    <row r="23" spans="1:3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Normal="100" zoomScaleSheetLayoutView="100" workbookViewId="0">
      <selection activeCell="E41" sqref="E41"/>
    </sheetView>
  </sheetViews>
  <sheetFormatPr defaultRowHeight="15" x14ac:dyDescent="0.25"/>
  <cols>
    <col min="1" max="1" width="37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133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29</v>
      </c>
      <c r="B6" s="4" t="s">
        <v>140</v>
      </c>
      <c r="C6" s="5">
        <v>1920</v>
      </c>
    </row>
    <row r="7" spans="1:3" x14ac:dyDescent="0.25">
      <c r="A7" s="4" t="s">
        <v>141</v>
      </c>
      <c r="B7" s="4" t="s">
        <v>142</v>
      </c>
      <c r="C7" s="5">
        <v>2012.5</v>
      </c>
    </row>
    <row r="8" spans="1:3" x14ac:dyDescent="0.25">
      <c r="A8" t="s">
        <v>52</v>
      </c>
      <c r="B8" t="s">
        <v>154</v>
      </c>
      <c r="C8" s="2">
        <v>33987.79</v>
      </c>
    </row>
    <row r="9" spans="1:3" x14ac:dyDescent="0.25">
      <c r="A9" s="4" t="s">
        <v>143</v>
      </c>
      <c r="B9" s="4" t="s">
        <v>144</v>
      </c>
      <c r="C9" s="5">
        <v>650</v>
      </c>
    </row>
    <row r="10" spans="1:3" x14ac:dyDescent="0.25">
      <c r="A10" s="4" t="s">
        <v>117</v>
      </c>
      <c r="B10" s="12" t="s">
        <v>209</v>
      </c>
      <c r="C10" s="13">
        <v>663.45</v>
      </c>
    </row>
    <row r="11" spans="1:3" x14ac:dyDescent="0.25">
      <c r="A11" s="4" t="s">
        <v>117</v>
      </c>
      <c r="B11" s="12" t="s">
        <v>210</v>
      </c>
      <c r="C11" s="13">
        <v>277.67</v>
      </c>
    </row>
    <row r="12" spans="1:3" x14ac:dyDescent="0.25">
      <c r="A12" s="4" t="s">
        <v>150</v>
      </c>
      <c r="B12" s="4" t="s">
        <v>155</v>
      </c>
      <c r="C12" s="5">
        <v>415</v>
      </c>
    </row>
    <row r="13" spans="1:3" x14ac:dyDescent="0.25">
      <c r="A13" s="4" t="s">
        <v>150</v>
      </c>
      <c r="B13" s="4" t="s">
        <v>156</v>
      </c>
      <c r="C13" s="5">
        <v>380</v>
      </c>
    </row>
    <row r="14" spans="1:3" x14ac:dyDescent="0.25">
      <c r="A14" s="4" t="s">
        <v>150</v>
      </c>
      <c r="B14" s="4" t="s">
        <v>157</v>
      </c>
      <c r="C14" s="5">
        <v>353</v>
      </c>
    </row>
    <row r="15" spans="1:3" x14ac:dyDescent="0.25">
      <c r="A15" s="4" t="s">
        <v>150</v>
      </c>
      <c r="B15" s="4" t="s">
        <v>158</v>
      </c>
      <c r="C15" s="5">
        <v>341</v>
      </c>
    </row>
    <row r="16" spans="1:3" x14ac:dyDescent="0.25">
      <c r="A16" t="s">
        <v>53</v>
      </c>
      <c r="B16" t="s">
        <v>159</v>
      </c>
      <c r="C16" s="2">
        <v>10412.379999999999</v>
      </c>
    </row>
    <row r="17" spans="1:3" x14ac:dyDescent="0.25">
      <c r="A17" s="4" t="s">
        <v>145</v>
      </c>
      <c r="B17" s="4" t="s">
        <v>146</v>
      </c>
      <c r="C17" s="5">
        <v>7056.05</v>
      </c>
    </row>
    <row r="18" spans="1:3" x14ac:dyDescent="0.25">
      <c r="A18" s="4" t="s">
        <v>145</v>
      </c>
      <c r="B18" s="4" t="s">
        <v>147</v>
      </c>
      <c r="C18" s="5">
        <v>1515.6</v>
      </c>
    </row>
    <row r="19" spans="1:3" x14ac:dyDescent="0.25">
      <c r="A19" s="4" t="s">
        <v>13</v>
      </c>
      <c r="B19" s="4" t="s">
        <v>134</v>
      </c>
      <c r="C19" s="5">
        <v>576</v>
      </c>
    </row>
    <row r="20" spans="1:3" x14ac:dyDescent="0.25">
      <c r="A20" s="4" t="s">
        <v>118</v>
      </c>
      <c r="B20" s="4" t="s">
        <v>151</v>
      </c>
      <c r="C20" s="5">
        <v>270.14</v>
      </c>
    </row>
    <row r="21" spans="1:3" x14ac:dyDescent="0.25">
      <c r="A21" s="4" t="s">
        <v>51</v>
      </c>
      <c r="B21" s="4" t="s">
        <v>81</v>
      </c>
      <c r="C21" s="10">
        <v>1908.38</v>
      </c>
    </row>
    <row r="22" spans="1:3" x14ac:dyDescent="0.25">
      <c r="A22" s="4" t="s">
        <v>148</v>
      </c>
      <c r="B22" s="4" t="s">
        <v>149</v>
      </c>
      <c r="C22" s="5">
        <v>742.24</v>
      </c>
    </row>
    <row r="23" spans="1:3" x14ac:dyDescent="0.25">
      <c r="A23" t="s">
        <v>54</v>
      </c>
      <c r="B23" t="s">
        <v>160</v>
      </c>
      <c r="C23" s="2">
        <v>12856.68</v>
      </c>
    </row>
    <row r="24" spans="1:3" x14ac:dyDescent="0.25">
      <c r="A24" s="4" t="s">
        <v>135</v>
      </c>
      <c r="B24" s="4" t="s">
        <v>136</v>
      </c>
      <c r="C24" s="5">
        <v>1476.57</v>
      </c>
    </row>
    <row r="25" spans="1:3" x14ac:dyDescent="0.25">
      <c r="A25" s="4" t="s">
        <v>135</v>
      </c>
      <c r="B25" s="4" t="s">
        <v>137</v>
      </c>
      <c r="C25" s="5">
        <v>1335.15</v>
      </c>
    </row>
    <row r="26" spans="1:3" x14ac:dyDescent="0.25">
      <c r="A26" s="4" t="s">
        <v>70</v>
      </c>
      <c r="B26" s="4" t="s">
        <v>161</v>
      </c>
      <c r="C26" s="5">
        <v>370.96</v>
      </c>
    </row>
    <row r="27" spans="1:3" x14ac:dyDescent="0.25">
      <c r="A27" s="4" t="s">
        <v>138</v>
      </c>
      <c r="B27" s="4" t="s">
        <v>139</v>
      </c>
      <c r="C27" s="5">
        <v>350</v>
      </c>
    </row>
    <row r="28" spans="1:3" x14ac:dyDescent="0.25">
      <c r="A28" s="4" t="s">
        <v>152</v>
      </c>
      <c r="B28" s="4" t="s">
        <v>153</v>
      </c>
      <c r="C28" s="5">
        <v>1423.5</v>
      </c>
    </row>
    <row r="29" spans="1:3" x14ac:dyDescent="0.25">
      <c r="A29" s="4" t="s">
        <v>152</v>
      </c>
      <c r="B29" s="4" t="s">
        <v>50</v>
      </c>
      <c r="C29" s="5">
        <v>312.8</v>
      </c>
    </row>
    <row r="31" spans="1:3" ht="15.75" thickBot="1" x14ac:dyDescent="0.3">
      <c r="C31" s="11">
        <f>SUM(C6:C30)</f>
        <v>81606.86</v>
      </c>
    </row>
    <row r="32" spans="1:3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topLeftCell="A3" zoomScaleNormal="100" zoomScaleSheetLayoutView="100" workbookViewId="0">
      <selection activeCell="A6" sqref="A6:XFD6"/>
    </sheetView>
  </sheetViews>
  <sheetFormatPr defaultRowHeight="15" x14ac:dyDescent="0.25"/>
  <cols>
    <col min="1" max="1" width="37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83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95</v>
      </c>
      <c r="B6" s="4" t="s">
        <v>119</v>
      </c>
      <c r="C6" s="5">
        <v>360</v>
      </c>
    </row>
    <row r="7" spans="1:3" x14ac:dyDescent="0.25">
      <c r="A7" s="4" t="s">
        <v>96</v>
      </c>
      <c r="B7" s="4" t="s">
        <v>120</v>
      </c>
      <c r="C7" s="5">
        <v>540</v>
      </c>
    </row>
    <row r="8" spans="1:3" x14ac:dyDescent="0.25">
      <c r="A8" s="4" t="s">
        <v>97</v>
      </c>
      <c r="B8" s="4" t="s">
        <v>98</v>
      </c>
      <c r="C8" s="5">
        <v>398</v>
      </c>
    </row>
    <row r="9" spans="1:3" x14ac:dyDescent="0.25">
      <c r="A9" s="4" t="s">
        <v>84</v>
      </c>
      <c r="B9" s="4" t="s">
        <v>121</v>
      </c>
      <c r="C9" s="5">
        <v>420</v>
      </c>
    </row>
    <row r="10" spans="1:3" x14ac:dyDescent="0.25">
      <c r="A10" t="s">
        <v>52</v>
      </c>
      <c r="B10" t="s">
        <v>122</v>
      </c>
      <c r="C10" s="2">
        <v>34508.04</v>
      </c>
    </row>
    <row r="11" spans="1:3" x14ac:dyDescent="0.25">
      <c r="A11" s="4" t="s">
        <v>99</v>
      </c>
      <c r="B11" s="4" t="s">
        <v>123</v>
      </c>
      <c r="C11" s="5">
        <v>349.2</v>
      </c>
    </row>
    <row r="12" spans="1:3" x14ac:dyDescent="0.25">
      <c r="A12" s="4" t="s">
        <v>31</v>
      </c>
      <c r="B12" s="4" t="s">
        <v>100</v>
      </c>
      <c r="C12" s="5">
        <v>553.33000000000004</v>
      </c>
    </row>
    <row r="13" spans="1:3" x14ac:dyDescent="0.25">
      <c r="A13" s="4" t="s">
        <v>101</v>
      </c>
      <c r="B13" s="4" t="s">
        <v>102</v>
      </c>
      <c r="C13" s="5">
        <v>1040</v>
      </c>
    </row>
    <row r="14" spans="1:3" x14ac:dyDescent="0.25">
      <c r="A14" s="6" t="s">
        <v>117</v>
      </c>
      <c r="B14" s="8" t="s">
        <v>162</v>
      </c>
      <c r="C14" s="9">
        <v>2836.75</v>
      </c>
    </row>
    <row r="15" spans="1:3" x14ac:dyDescent="0.25">
      <c r="A15" s="6" t="s">
        <v>117</v>
      </c>
      <c r="B15" s="8" t="s">
        <v>163</v>
      </c>
      <c r="C15" s="9">
        <v>671.15</v>
      </c>
    </row>
    <row r="16" spans="1:3" x14ac:dyDescent="0.25">
      <c r="A16" s="6" t="s">
        <v>117</v>
      </c>
      <c r="B16" s="8" t="s">
        <v>164</v>
      </c>
      <c r="C16" s="9">
        <v>272.60000000000002</v>
      </c>
    </row>
    <row r="17" spans="1:3" x14ac:dyDescent="0.25">
      <c r="A17" s="6" t="s">
        <v>45</v>
      </c>
      <c r="B17" s="7" t="s">
        <v>124</v>
      </c>
      <c r="C17" s="9">
        <v>415</v>
      </c>
    </row>
    <row r="18" spans="1:3" x14ac:dyDescent="0.25">
      <c r="A18" s="6" t="s">
        <v>45</v>
      </c>
      <c r="B18" s="8" t="s">
        <v>125</v>
      </c>
      <c r="C18" s="9">
        <v>380</v>
      </c>
    </row>
    <row r="19" spans="1:3" x14ac:dyDescent="0.25">
      <c r="A19" s="6" t="s">
        <v>45</v>
      </c>
      <c r="B19" s="8" t="s">
        <v>126</v>
      </c>
      <c r="C19" s="9">
        <v>353</v>
      </c>
    </row>
    <row r="20" spans="1:3" x14ac:dyDescent="0.25">
      <c r="A20" s="6" t="s">
        <v>45</v>
      </c>
      <c r="B20" s="7" t="s">
        <v>127</v>
      </c>
      <c r="C20" s="9">
        <v>341</v>
      </c>
    </row>
    <row r="21" spans="1:3" x14ac:dyDescent="0.25">
      <c r="A21" s="4" t="s">
        <v>85</v>
      </c>
      <c r="B21" s="4" t="s">
        <v>86</v>
      </c>
      <c r="C21" s="5">
        <v>611.58000000000004</v>
      </c>
    </row>
    <row r="22" spans="1:3" x14ac:dyDescent="0.25">
      <c r="A22" s="4" t="s">
        <v>11</v>
      </c>
      <c r="B22" s="4" t="s">
        <v>87</v>
      </c>
      <c r="C22" s="5">
        <v>251.4</v>
      </c>
    </row>
    <row r="23" spans="1:3" x14ac:dyDescent="0.25">
      <c r="A23" t="s">
        <v>53</v>
      </c>
      <c r="B23" t="s">
        <v>128</v>
      </c>
      <c r="C23" s="2">
        <v>10583.14</v>
      </c>
    </row>
    <row r="24" spans="1:3" x14ac:dyDescent="0.25">
      <c r="A24" s="4" t="s">
        <v>88</v>
      </c>
      <c r="B24" s="4" t="s">
        <v>89</v>
      </c>
      <c r="C24" s="5">
        <v>468</v>
      </c>
    </row>
    <row r="25" spans="1:3" x14ac:dyDescent="0.25">
      <c r="A25" s="4" t="s">
        <v>103</v>
      </c>
      <c r="B25" s="4" t="s">
        <v>129</v>
      </c>
      <c r="C25" s="5">
        <v>320</v>
      </c>
    </row>
    <row r="26" spans="1:3" x14ac:dyDescent="0.25">
      <c r="A26" s="4" t="s">
        <v>104</v>
      </c>
      <c r="B26" s="4" t="s">
        <v>105</v>
      </c>
      <c r="C26" s="5">
        <v>5019</v>
      </c>
    </row>
    <row r="27" spans="1:3" x14ac:dyDescent="0.25">
      <c r="A27" s="4" t="s">
        <v>106</v>
      </c>
      <c r="B27" s="4" t="s">
        <v>107</v>
      </c>
      <c r="C27" s="5">
        <v>633.41</v>
      </c>
    </row>
    <row r="28" spans="1:3" x14ac:dyDescent="0.25">
      <c r="A28" s="4" t="s">
        <v>108</v>
      </c>
      <c r="B28" s="4" t="s">
        <v>109</v>
      </c>
      <c r="C28" s="5">
        <v>264</v>
      </c>
    </row>
    <row r="29" spans="1:3" x14ac:dyDescent="0.25">
      <c r="A29" s="6" t="s">
        <v>118</v>
      </c>
      <c r="B29" s="8" t="s">
        <v>130</v>
      </c>
      <c r="C29" s="9">
        <v>267.60000000000002</v>
      </c>
    </row>
    <row r="30" spans="1:3" x14ac:dyDescent="0.25">
      <c r="A30" s="4" t="s">
        <v>110</v>
      </c>
      <c r="B30" s="4" t="s">
        <v>111</v>
      </c>
      <c r="C30" s="5">
        <v>2104.8000000000002</v>
      </c>
    </row>
    <row r="31" spans="1:3" x14ac:dyDescent="0.25">
      <c r="A31" s="4" t="s">
        <v>92</v>
      </c>
      <c r="B31" s="4" t="s">
        <v>93</v>
      </c>
      <c r="C31" s="5">
        <v>671.8</v>
      </c>
    </row>
    <row r="32" spans="1:3" x14ac:dyDescent="0.25">
      <c r="A32" t="s">
        <v>54</v>
      </c>
      <c r="B32" t="s">
        <v>131</v>
      </c>
      <c r="C32" s="2">
        <v>11859.66</v>
      </c>
    </row>
    <row r="33" spans="1:3" x14ac:dyDescent="0.25">
      <c r="A33" s="4" t="s">
        <v>112</v>
      </c>
      <c r="B33" s="4" t="s">
        <v>132</v>
      </c>
      <c r="C33" s="5">
        <v>398.27</v>
      </c>
    </row>
    <row r="34" spans="1:3" x14ac:dyDescent="0.25">
      <c r="A34" s="4" t="s">
        <v>113</v>
      </c>
      <c r="B34" s="4" t="s">
        <v>114</v>
      </c>
      <c r="C34" s="5">
        <v>300</v>
      </c>
    </row>
    <row r="35" spans="1:3" x14ac:dyDescent="0.25">
      <c r="A35" s="4" t="s">
        <v>90</v>
      </c>
      <c r="B35" s="4" t="s">
        <v>91</v>
      </c>
      <c r="C35" s="5">
        <v>345.6</v>
      </c>
    </row>
    <row r="36" spans="1:3" x14ac:dyDescent="0.25">
      <c r="A36" s="4" t="s">
        <v>40</v>
      </c>
      <c r="B36" s="4" t="s">
        <v>94</v>
      </c>
      <c r="C36" s="5">
        <v>283.5</v>
      </c>
    </row>
    <row r="37" spans="1:3" x14ac:dyDescent="0.25">
      <c r="A37" s="4" t="s">
        <v>115</v>
      </c>
      <c r="B37" s="4" t="s">
        <v>116</v>
      </c>
      <c r="C37" s="5">
        <v>341.75</v>
      </c>
    </row>
    <row r="38" spans="1:3" x14ac:dyDescent="0.25">
      <c r="A38" s="4" t="s">
        <v>51</v>
      </c>
      <c r="B38" s="4" t="s">
        <v>81</v>
      </c>
      <c r="C38" s="10">
        <v>1908.38</v>
      </c>
    </row>
    <row r="40" spans="1:3" ht="15.75" thickBot="1" x14ac:dyDescent="0.3">
      <c r="C40" s="11">
        <f>SUM(C6:C39)</f>
        <v>80069.960000000021</v>
      </c>
    </row>
    <row r="41" spans="1:3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Normal="100" zoomScaleSheetLayoutView="100" workbookViewId="0">
      <selection activeCell="C23" sqref="C23"/>
    </sheetView>
  </sheetViews>
  <sheetFormatPr defaultRowHeight="15" x14ac:dyDescent="0.25"/>
  <cols>
    <col min="1" max="1" width="37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78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288</v>
      </c>
      <c r="B6" s="4" t="s">
        <v>289</v>
      </c>
      <c r="C6" s="5">
        <v>20493.8</v>
      </c>
    </row>
    <row r="7" spans="1:3" x14ac:dyDescent="0.25">
      <c r="A7" t="s">
        <v>52</v>
      </c>
      <c r="B7" t="s">
        <v>77</v>
      </c>
      <c r="C7" s="2">
        <v>32553.8</v>
      </c>
    </row>
    <row r="8" spans="1:3" x14ac:dyDescent="0.25">
      <c r="A8" s="4" t="s">
        <v>42</v>
      </c>
      <c r="B8" s="4" t="s">
        <v>72</v>
      </c>
      <c r="C8" s="5">
        <v>770.12</v>
      </c>
    </row>
    <row r="9" spans="1:3" x14ac:dyDescent="0.25">
      <c r="A9" s="4" t="s">
        <v>42</v>
      </c>
      <c r="B9" s="4" t="s">
        <v>73</v>
      </c>
      <c r="C9" s="5">
        <v>292.35000000000002</v>
      </c>
    </row>
    <row r="10" spans="1:3" x14ac:dyDescent="0.25">
      <c r="A10" s="4" t="s">
        <v>45</v>
      </c>
      <c r="B10" s="4" t="s">
        <v>79</v>
      </c>
      <c r="C10" s="5">
        <v>523</v>
      </c>
    </row>
    <row r="11" spans="1:3" x14ac:dyDescent="0.25">
      <c r="A11" s="4" t="s">
        <v>45</v>
      </c>
      <c r="B11" s="4" t="s">
        <v>62</v>
      </c>
      <c r="C11" s="5">
        <v>415</v>
      </c>
    </row>
    <row r="12" spans="1:3" x14ac:dyDescent="0.25">
      <c r="A12" s="4" t="s">
        <v>45</v>
      </c>
      <c r="B12" s="4" t="s">
        <v>63</v>
      </c>
      <c r="C12" s="5">
        <v>353</v>
      </c>
    </row>
    <row r="13" spans="1:3" x14ac:dyDescent="0.25">
      <c r="A13" s="4" t="s">
        <v>45</v>
      </c>
      <c r="B13" s="4" t="s">
        <v>64</v>
      </c>
      <c r="C13" s="5">
        <v>341</v>
      </c>
    </row>
    <row r="14" spans="1:3" x14ac:dyDescent="0.25">
      <c r="A14" t="s">
        <v>53</v>
      </c>
      <c r="B14" t="s">
        <v>75</v>
      </c>
      <c r="C14" s="2">
        <v>10187.469999999999</v>
      </c>
    </row>
    <row r="15" spans="1:3" x14ac:dyDescent="0.25">
      <c r="A15" s="4" t="s">
        <v>69</v>
      </c>
      <c r="B15" s="4" t="s">
        <v>82</v>
      </c>
      <c r="C15" s="5">
        <v>432.43</v>
      </c>
    </row>
    <row r="16" spans="1:3" x14ac:dyDescent="0.25">
      <c r="A16" s="4" t="s">
        <v>46</v>
      </c>
      <c r="B16" s="4" t="s">
        <v>74</v>
      </c>
      <c r="C16" s="5">
        <v>267.60000000000002</v>
      </c>
    </row>
    <row r="17" spans="1:3" x14ac:dyDescent="0.25">
      <c r="A17" t="s">
        <v>54</v>
      </c>
      <c r="B17" t="s">
        <v>76</v>
      </c>
      <c r="C17" s="2">
        <v>12917.91</v>
      </c>
    </row>
    <row r="18" spans="1:3" x14ac:dyDescent="0.25">
      <c r="A18" s="4" t="s">
        <v>70</v>
      </c>
      <c r="B18" s="4" t="s">
        <v>71</v>
      </c>
      <c r="C18" s="5">
        <v>486.06</v>
      </c>
    </row>
    <row r="19" spans="1:3" x14ac:dyDescent="0.25">
      <c r="A19" s="4" t="s">
        <v>25</v>
      </c>
      <c r="B19" s="4" t="s">
        <v>80</v>
      </c>
      <c r="C19" s="5">
        <v>337.17</v>
      </c>
    </row>
    <row r="20" spans="1:3" x14ac:dyDescent="0.25">
      <c r="A20" s="4" t="s">
        <v>51</v>
      </c>
      <c r="B20" s="4" t="s">
        <v>81</v>
      </c>
      <c r="C20" s="5">
        <v>1908.38</v>
      </c>
    </row>
    <row r="22" spans="1:3" ht="15.75" thickBot="1" x14ac:dyDescent="0.3">
      <c r="C22" s="11">
        <f>SUM(C6:C21)</f>
        <v>82279.09</v>
      </c>
    </row>
    <row r="23" spans="1:3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topLeftCell="A4" zoomScaleNormal="100" zoomScaleSheetLayoutView="100" workbookViewId="0">
      <selection activeCell="B26" sqref="B26"/>
    </sheetView>
  </sheetViews>
  <sheetFormatPr defaultRowHeight="15" x14ac:dyDescent="0.25"/>
  <cols>
    <col min="1" max="1" width="37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61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1"/>
      <c r="B6" s="1"/>
      <c r="C6" s="1"/>
    </row>
    <row r="7" spans="1:3" x14ac:dyDescent="0.25">
      <c r="A7" t="s">
        <v>58</v>
      </c>
      <c r="B7" t="s">
        <v>59</v>
      </c>
      <c r="C7" s="2">
        <v>414.5</v>
      </c>
    </row>
    <row r="8" spans="1:3" x14ac:dyDescent="0.25">
      <c r="A8" t="s">
        <v>29</v>
      </c>
      <c r="B8" t="s">
        <v>30</v>
      </c>
      <c r="C8" s="2">
        <v>462</v>
      </c>
    </row>
    <row r="9" spans="1:3" x14ac:dyDescent="0.25">
      <c r="A9" t="s">
        <v>52</v>
      </c>
      <c r="B9" t="s">
        <v>57</v>
      </c>
      <c r="C9" s="2">
        <v>37406.57</v>
      </c>
    </row>
    <row r="10" spans="1:3" x14ac:dyDescent="0.25">
      <c r="A10" t="s">
        <v>3</v>
      </c>
      <c r="B10" t="s">
        <v>4</v>
      </c>
      <c r="C10" s="2">
        <v>279.88</v>
      </c>
    </row>
    <row r="11" spans="1:3" x14ac:dyDescent="0.25">
      <c r="A11" t="s">
        <v>42</v>
      </c>
      <c r="B11" t="s">
        <v>43</v>
      </c>
      <c r="C11" s="2">
        <v>713.2</v>
      </c>
    </row>
    <row r="12" spans="1:3" x14ac:dyDescent="0.25">
      <c r="A12" t="s">
        <v>42</v>
      </c>
      <c r="B12" t="s">
        <v>44</v>
      </c>
      <c r="C12" s="2">
        <v>289.7</v>
      </c>
    </row>
    <row r="13" spans="1:3" x14ac:dyDescent="0.25">
      <c r="A13" t="s">
        <v>5</v>
      </c>
      <c r="B13" t="s">
        <v>6</v>
      </c>
      <c r="C13" s="2">
        <v>1782</v>
      </c>
    </row>
    <row r="14" spans="1:3" x14ac:dyDescent="0.25">
      <c r="A14" t="s">
        <v>45</v>
      </c>
      <c r="B14" t="s">
        <v>62</v>
      </c>
      <c r="C14" s="2">
        <v>467</v>
      </c>
    </row>
    <row r="15" spans="1:3" x14ac:dyDescent="0.25">
      <c r="A15" t="s">
        <v>45</v>
      </c>
      <c r="B15" t="s">
        <v>63</v>
      </c>
      <c r="C15" s="2">
        <v>353</v>
      </c>
    </row>
    <row r="16" spans="1:3" x14ac:dyDescent="0.25">
      <c r="A16" t="s">
        <v>45</v>
      </c>
      <c r="B16" t="s">
        <v>64</v>
      </c>
      <c r="C16" s="2">
        <v>341</v>
      </c>
    </row>
    <row r="17" spans="1:3" x14ac:dyDescent="0.25">
      <c r="A17" t="s">
        <v>7</v>
      </c>
      <c r="B17" t="s">
        <v>8</v>
      </c>
      <c r="C17" s="2">
        <v>632.16</v>
      </c>
    </row>
    <row r="18" spans="1:3" x14ac:dyDescent="0.25">
      <c r="A18" t="s">
        <v>32</v>
      </c>
      <c r="B18" t="s">
        <v>33</v>
      </c>
      <c r="C18" s="2">
        <v>320.16000000000003</v>
      </c>
    </row>
    <row r="19" spans="1:3" x14ac:dyDescent="0.25">
      <c r="A19" t="s">
        <v>9</v>
      </c>
      <c r="B19" t="s">
        <v>10</v>
      </c>
      <c r="C19" s="2">
        <v>513.17999999999995</v>
      </c>
    </row>
    <row r="20" spans="1:3" x14ac:dyDescent="0.25">
      <c r="A20" t="s">
        <v>11</v>
      </c>
      <c r="B20" t="s">
        <v>12</v>
      </c>
      <c r="C20" s="2">
        <v>259.2</v>
      </c>
    </row>
    <row r="21" spans="1:3" x14ac:dyDescent="0.25">
      <c r="A21" t="s">
        <v>53</v>
      </c>
      <c r="B21" t="s">
        <v>56</v>
      </c>
      <c r="C21" s="2">
        <v>12581.83</v>
      </c>
    </row>
    <row r="22" spans="1:3" x14ac:dyDescent="0.25">
      <c r="A22" t="s">
        <v>46</v>
      </c>
      <c r="B22" t="s">
        <v>47</v>
      </c>
      <c r="C22" s="2">
        <v>267.60000000000002</v>
      </c>
    </row>
    <row r="23" spans="1:3" x14ac:dyDescent="0.25">
      <c r="A23" t="s">
        <v>14</v>
      </c>
      <c r="B23" t="s">
        <v>65</v>
      </c>
      <c r="C23" s="2">
        <v>995.22</v>
      </c>
    </row>
    <row r="24" spans="1:3" x14ac:dyDescent="0.25">
      <c r="A24" t="s">
        <v>15</v>
      </c>
      <c r="B24" t="s">
        <v>66</v>
      </c>
      <c r="C24" s="2">
        <v>251.33</v>
      </c>
    </row>
    <row r="25" spans="1:3" x14ac:dyDescent="0.25">
      <c r="A25" t="s">
        <v>34</v>
      </c>
      <c r="B25" t="s">
        <v>35</v>
      </c>
      <c r="C25" s="2">
        <v>4345.92</v>
      </c>
    </row>
    <row r="26" spans="1:3" x14ac:dyDescent="0.25">
      <c r="A26" t="s">
        <v>54</v>
      </c>
      <c r="B26" t="s">
        <v>55</v>
      </c>
      <c r="C26" s="2">
        <v>12819.72</v>
      </c>
    </row>
    <row r="27" spans="1:3" x14ac:dyDescent="0.25">
      <c r="A27" t="s">
        <v>16</v>
      </c>
      <c r="B27" t="s">
        <v>17</v>
      </c>
      <c r="C27" s="2">
        <v>1305.1300000000001</v>
      </c>
    </row>
    <row r="28" spans="1:3" x14ac:dyDescent="0.25">
      <c r="A28" t="s">
        <v>36</v>
      </c>
      <c r="B28" t="s">
        <v>37</v>
      </c>
      <c r="C28" s="2">
        <v>394.5</v>
      </c>
    </row>
    <row r="29" spans="1:3" x14ac:dyDescent="0.25">
      <c r="A29" t="s">
        <v>18</v>
      </c>
      <c r="B29" t="s">
        <v>19</v>
      </c>
      <c r="C29" s="2">
        <v>264</v>
      </c>
    </row>
    <row r="30" spans="1:3" x14ac:dyDescent="0.25">
      <c r="A30" t="s">
        <v>20</v>
      </c>
      <c r="B30" t="s">
        <v>21</v>
      </c>
      <c r="C30" s="2">
        <v>423</v>
      </c>
    </row>
    <row r="31" spans="1:3" x14ac:dyDescent="0.25">
      <c r="A31" t="s">
        <v>22</v>
      </c>
      <c r="B31" t="s">
        <v>23</v>
      </c>
      <c r="C31" s="2">
        <v>770</v>
      </c>
    </row>
    <row r="32" spans="1:3" x14ac:dyDescent="0.25">
      <c r="A32" t="s">
        <v>22</v>
      </c>
      <c r="B32" t="s">
        <v>24</v>
      </c>
      <c r="C32" s="2">
        <v>452.93999999999994</v>
      </c>
    </row>
    <row r="33" spans="1:3" x14ac:dyDescent="0.25">
      <c r="A33" t="s">
        <v>26</v>
      </c>
      <c r="B33" t="s">
        <v>67</v>
      </c>
      <c r="C33" s="2">
        <v>309.60000000000002</v>
      </c>
    </row>
    <row r="34" spans="1:3" x14ac:dyDescent="0.25">
      <c r="A34" t="s">
        <v>38</v>
      </c>
      <c r="B34" t="s">
        <v>39</v>
      </c>
      <c r="C34" s="2">
        <v>367.35</v>
      </c>
    </row>
    <row r="35" spans="1:3" x14ac:dyDescent="0.25">
      <c r="A35" t="s">
        <v>40</v>
      </c>
      <c r="B35" t="s">
        <v>41</v>
      </c>
      <c r="C35" s="2">
        <v>350</v>
      </c>
    </row>
    <row r="36" spans="1:3" x14ac:dyDescent="0.25">
      <c r="A36" t="s">
        <v>48</v>
      </c>
      <c r="B36" t="s">
        <v>49</v>
      </c>
      <c r="C36" s="2">
        <v>1399</v>
      </c>
    </row>
    <row r="37" spans="1:3" x14ac:dyDescent="0.25">
      <c r="A37" t="s">
        <v>48</v>
      </c>
      <c r="B37" t="s">
        <v>50</v>
      </c>
      <c r="C37" s="2">
        <v>304</v>
      </c>
    </row>
    <row r="38" spans="1:3" x14ac:dyDescent="0.25">
      <c r="A38" t="s">
        <v>27</v>
      </c>
      <c r="B38" t="s">
        <v>28</v>
      </c>
      <c r="C38" s="2">
        <v>300</v>
      </c>
    </row>
    <row r="39" spans="1:3" x14ac:dyDescent="0.25">
      <c r="A39" t="s">
        <v>51</v>
      </c>
      <c r="B39" t="s">
        <v>68</v>
      </c>
      <c r="C39" s="2">
        <v>1908.38</v>
      </c>
    </row>
    <row r="41" spans="1:3" ht="15.75" thickBot="1" x14ac:dyDescent="0.3">
      <c r="C41" s="11">
        <f>SUM(C7:C40)</f>
        <v>84043.070000000022</v>
      </c>
    </row>
    <row r="42" spans="1:3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zoomScaleSheetLayoutView="100" workbookViewId="0">
      <selection activeCell="B9" sqref="B9:B13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396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2" t="s">
        <v>52</v>
      </c>
      <c r="B6" s="22" t="s">
        <v>424</v>
      </c>
      <c r="C6" s="38">
        <v>28058.92</v>
      </c>
    </row>
    <row r="7" spans="1:3" x14ac:dyDescent="0.25">
      <c r="A7" s="4" t="s">
        <v>410</v>
      </c>
      <c r="B7" s="4" t="s">
        <v>411</v>
      </c>
      <c r="C7" s="28">
        <v>276</v>
      </c>
    </row>
    <row r="8" spans="1:3" x14ac:dyDescent="0.25">
      <c r="A8" s="6" t="s">
        <v>250</v>
      </c>
      <c r="B8" s="16" t="s">
        <v>415</v>
      </c>
      <c r="C8" s="15">
        <v>425.14</v>
      </c>
    </row>
    <row r="9" spans="1:3" x14ac:dyDescent="0.25">
      <c r="A9" s="6" t="s">
        <v>250</v>
      </c>
      <c r="B9" s="16" t="s">
        <v>416</v>
      </c>
      <c r="C9" s="15">
        <v>474.04</v>
      </c>
    </row>
    <row r="10" spans="1:3" x14ac:dyDescent="0.25">
      <c r="A10" s="6" t="s">
        <v>250</v>
      </c>
      <c r="B10" s="16" t="s">
        <v>417</v>
      </c>
      <c r="C10" s="15">
        <v>474.16</v>
      </c>
    </row>
    <row r="11" spans="1:3" x14ac:dyDescent="0.25">
      <c r="A11" s="6" t="s">
        <v>250</v>
      </c>
      <c r="B11" s="16" t="s">
        <v>425</v>
      </c>
      <c r="C11" s="15">
        <v>1286.28</v>
      </c>
    </row>
    <row r="12" spans="1:3" x14ac:dyDescent="0.25">
      <c r="A12" s="4" t="s">
        <v>249</v>
      </c>
      <c r="B12" s="4" t="s">
        <v>426</v>
      </c>
      <c r="C12" s="28">
        <v>270.93</v>
      </c>
    </row>
    <row r="13" spans="1:3" x14ac:dyDescent="0.25">
      <c r="A13" s="4" t="s">
        <v>249</v>
      </c>
      <c r="B13" s="4" t="s">
        <v>427</v>
      </c>
      <c r="C13" s="28">
        <v>339.6</v>
      </c>
    </row>
    <row r="14" spans="1:3" x14ac:dyDescent="0.25">
      <c r="A14" s="4" t="s">
        <v>418</v>
      </c>
      <c r="B14" s="18" t="s">
        <v>260</v>
      </c>
      <c r="C14" s="15">
        <v>265</v>
      </c>
    </row>
    <row r="15" spans="1:3" x14ac:dyDescent="0.25">
      <c r="A15" s="22" t="s">
        <v>53</v>
      </c>
      <c r="B15" s="23" t="s">
        <v>422</v>
      </c>
      <c r="C15" s="38">
        <v>9017.2199999999993</v>
      </c>
    </row>
    <row r="16" spans="1:3" x14ac:dyDescent="0.25">
      <c r="A16" s="4" t="s">
        <v>118</v>
      </c>
      <c r="B16" s="18" t="s">
        <v>419</v>
      </c>
      <c r="C16" s="15">
        <v>275.26</v>
      </c>
    </row>
    <row r="17" spans="1:11" x14ac:dyDescent="0.25">
      <c r="A17" s="6" t="s">
        <v>216</v>
      </c>
      <c r="B17" s="8" t="s">
        <v>420</v>
      </c>
      <c r="C17" s="15">
        <v>2236.4699999999998</v>
      </c>
    </row>
    <row r="18" spans="1:11" x14ac:dyDescent="0.25">
      <c r="A18" s="4" t="s">
        <v>300</v>
      </c>
      <c r="B18" s="35" t="s">
        <v>412</v>
      </c>
      <c r="C18" s="28">
        <v>677.02</v>
      </c>
    </row>
    <row r="19" spans="1:11" x14ac:dyDescent="0.25">
      <c r="A19" s="22" t="s">
        <v>54</v>
      </c>
      <c r="B19" s="23" t="s">
        <v>423</v>
      </c>
      <c r="C19" s="38">
        <v>12329.15</v>
      </c>
    </row>
    <row r="20" spans="1:11" x14ac:dyDescent="0.25">
      <c r="A20" s="4" t="s">
        <v>165</v>
      </c>
      <c r="B20" s="35" t="s">
        <v>428</v>
      </c>
      <c r="C20" s="28">
        <v>458.71</v>
      </c>
    </row>
    <row r="21" spans="1:11" x14ac:dyDescent="0.25">
      <c r="A21" s="6" t="s">
        <v>252</v>
      </c>
      <c r="B21" s="8" t="s">
        <v>421</v>
      </c>
      <c r="C21" s="37">
        <v>329</v>
      </c>
    </row>
    <row r="22" spans="1:11" x14ac:dyDescent="0.25">
      <c r="A22" s="4" t="s">
        <v>277</v>
      </c>
      <c r="B22" s="4" t="s">
        <v>413</v>
      </c>
      <c r="C22" s="28">
        <v>325.76</v>
      </c>
    </row>
    <row r="23" spans="1:11" x14ac:dyDescent="0.25">
      <c r="A23" s="4" t="s">
        <v>277</v>
      </c>
      <c r="B23" s="4" t="s">
        <v>414</v>
      </c>
      <c r="C23" s="28">
        <v>404.51</v>
      </c>
    </row>
    <row r="24" spans="1:11" ht="15.75" thickBot="1" x14ac:dyDescent="0.3">
      <c r="A24" s="20"/>
      <c r="B24" s="20"/>
      <c r="C24" s="11">
        <f>SUBTOTAL(109,Table13456789101112131415[Amount])</f>
        <v>57923.17</v>
      </c>
      <c r="I24" s="24"/>
      <c r="J24" s="24"/>
      <c r="K24" s="2"/>
    </row>
    <row r="25" spans="1:11" ht="15.75" thickTop="1" x14ac:dyDescent="0.25">
      <c r="I25" s="24"/>
      <c r="J25" s="24"/>
      <c r="K25" s="2"/>
    </row>
    <row r="26" spans="1:11" x14ac:dyDescent="0.25">
      <c r="I26" s="24"/>
      <c r="J26" s="24"/>
      <c r="K26" s="2"/>
    </row>
    <row r="27" spans="1:11" x14ac:dyDescent="0.25">
      <c r="I27" s="24"/>
      <c r="J27" s="24"/>
      <c r="K27" s="2"/>
    </row>
    <row r="28" spans="1:11" x14ac:dyDescent="0.25">
      <c r="I28" s="24"/>
      <c r="J28" s="24"/>
      <c r="K28" s="2"/>
    </row>
    <row r="29" spans="1:11" x14ac:dyDescent="0.25">
      <c r="I29" s="24"/>
      <c r="J29" s="24"/>
      <c r="K29" s="2"/>
    </row>
    <row r="30" spans="1:11" x14ac:dyDescent="0.25">
      <c r="I30" s="24"/>
      <c r="J30" s="24"/>
      <c r="K30" s="2"/>
    </row>
    <row r="31" spans="1:11" x14ac:dyDescent="0.25">
      <c r="I31" s="24"/>
      <c r="J31" s="24"/>
      <c r="K31" s="2"/>
    </row>
    <row r="32" spans="1:11" x14ac:dyDescent="0.25">
      <c r="I32" s="24"/>
      <c r="J32" s="24"/>
      <c r="K32" s="2"/>
    </row>
    <row r="33" spans="9:11" x14ac:dyDescent="0.25">
      <c r="I33" s="24"/>
      <c r="J33" s="24"/>
      <c r="K33" s="2"/>
    </row>
    <row r="34" spans="9:11" x14ac:dyDescent="0.25">
      <c r="I34" s="24"/>
      <c r="J34" s="24"/>
      <c r="K34" s="2"/>
    </row>
    <row r="35" spans="9:11" x14ac:dyDescent="0.25">
      <c r="I35" s="24"/>
      <c r="J35" s="24"/>
      <c r="K35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selection activeCell="A17" sqref="A17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385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386</v>
      </c>
      <c r="B6" s="4" t="s">
        <v>387</v>
      </c>
      <c r="C6" s="28">
        <v>720</v>
      </c>
    </row>
    <row r="7" spans="1:3" x14ac:dyDescent="0.25">
      <c r="A7" s="4" t="s">
        <v>346</v>
      </c>
      <c r="B7" s="4" t="s">
        <v>397</v>
      </c>
      <c r="C7" s="28">
        <v>336</v>
      </c>
    </row>
    <row r="8" spans="1:3" x14ac:dyDescent="0.25">
      <c r="A8" s="22" t="s">
        <v>52</v>
      </c>
      <c r="B8" s="22" t="s">
        <v>393</v>
      </c>
      <c r="C8" s="28">
        <v>31624.05</v>
      </c>
    </row>
    <row r="9" spans="1:3" x14ac:dyDescent="0.25">
      <c r="A9" s="6" t="s">
        <v>250</v>
      </c>
      <c r="B9" s="16" t="s">
        <v>388</v>
      </c>
      <c r="C9" s="15">
        <v>271.33999999999997</v>
      </c>
    </row>
    <row r="10" spans="1:3" x14ac:dyDescent="0.25">
      <c r="A10" s="4" t="s">
        <v>398</v>
      </c>
      <c r="B10" s="4" t="s">
        <v>399</v>
      </c>
      <c r="C10" s="28">
        <v>252</v>
      </c>
    </row>
    <row r="11" spans="1:3" x14ac:dyDescent="0.25">
      <c r="A11" s="22" t="s">
        <v>53</v>
      </c>
      <c r="B11" s="23" t="s">
        <v>394</v>
      </c>
      <c r="C11" s="28">
        <v>9281.75</v>
      </c>
    </row>
    <row r="12" spans="1:3" x14ac:dyDescent="0.25">
      <c r="A12" s="4" t="s">
        <v>118</v>
      </c>
      <c r="B12" s="18" t="s">
        <v>405</v>
      </c>
      <c r="C12" s="15">
        <v>275.26</v>
      </c>
    </row>
    <row r="13" spans="1:3" x14ac:dyDescent="0.25">
      <c r="A13" s="4" t="s">
        <v>15</v>
      </c>
      <c r="B13" s="4" t="s">
        <v>473</v>
      </c>
      <c r="C13" s="28">
        <v>408.99</v>
      </c>
    </row>
    <row r="14" spans="1:3" x14ac:dyDescent="0.25">
      <c r="A14" s="4" t="s">
        <v>15</v>
      </c>
      <c r="B14" s="4" t="s">
        <v>472</v>
      </c>
      <c r="C14" s="28">
        <v>290.7</v>
      </c>
    </row>
    <row r="15" spans="1:3" x14ac:dyDescent="0.25">
      <c r="A15" s="4" t="s">
        <v>15</v>
      </c>
      <c r="B15" s="4" t="s">
        <v>406</v>
      </c>
      <c r="C15" s="28">
        <v>474.65</v>
      </c>
    </row>
    <row r="16" spans="1:3" x14ac:dyDescent="0.25">
      <c r="A16" s="6" t="s">
        <v>216</v>
      </c>
      <c r="B16" s="8" t="s">
        <v>389</v>
      </c>
      <c r="C16" s="15">
        <v>2236.4699999999998</v>
      </c>
    </row>
    <row r="17" spans="1:11" x14ac:dyDescent="0.25">
      <c r="A17" s="4" t="s">
        <v>400</v>
      </c>
      <c r="B17" s="4" t="s">
        <v>401</v>
      </c>
      <c r="C17" s="28">
        <v>807.6</v>
      </c>
    </row>
    <row r="18" spans="1:11" x14ac:dyDescent="0.25">
      <c r="A18" s="22" t="s">
        <v>54</v>
      </c>
      <c r="B18" s="23" t="s">
        <v>395</v>
      </c>
      <c r="C18" s="28">
        <v>10920.27</v>
      </c>
    </row>
    <row r="19" spans="1:11" x14ac:dyDescent="0.25">
      <c r="A19" s="4" t="s">
        <v>165</v>
      </c>
      <c r="B19" s="35" t="s">
        <v>407</v>
      </c>
      <c r="C19" s="28">
        <v>525.30999999999995</v>
      </c>
    </row>
    <row r="20" spans="1:11" x14ac:dyDescent="0.25">
      <c r="A20" s="6" t="s">
        <v>252</v>
      </c>
      <c r="B20" s="8" t="s">
        <v>390</v>
      </c>
      <c r="C20" s="37">
        <v>306</v>
      </c>
    </row>
    <row r="21" spans="1:11" x14ac:dyDescent="0.25">
      <c r="A21" s="6" t="s">
        <v>252</v>
      </c>
      <c r="B21" s="8" t="s">
        <v>391</v>
      </c>
      <c r="C21" s="37">
        <v>329</v>
      </c>
    </row>
    <row r="22" spans="1:11" x14ac:dyDescent="0.25">
      <c r="A22" s="4" t="s">
        <v>352</v>
      </c>
      <c r="B22" s="4" t="s">
        <v>408</v>
      </c>
      <c r="C22" s="28">
        <v>345.23</v>
      </c>
    </row>
    <row r="23" spans="1:11" x14ac:dyDescent="0.25">
      <c r="A23" s="4" t="s">
        <v>404</v>
      </c>
      <c r="B23" s="4" t="s">
        <v>409</v>
      </c>
      <c r="C23" s="28">
        <v>1305.08</v>
      </c>
    </row>
    <row r="24" spans="1:11" x14ac:dyDescent="0.25">
      <c r="A24" s="4" t="s">
        <v>402</v>
      </c>
      <c r="B24" s="4" t="s">
        <v>403</v>
      </c>
      <c r="C24" s="28">
        <v>465</v>
      </c>
    </row>
    <row r="25" spans="1:11" x14ac:dyDescent="0.25">
      <c r="A25" s="4" t="s">
        <v>357</v>
      </c>
      <c r="B25" s="4" t="s">
        <v>476</v>
      </c>
      <c r="C25" s="28">
        <v>870</v>
      </c>
    </row>
    <row r="26" spans="1:11" x14ac:dyDescent="0.25">
      <c r="A26" s="6" t="s">
        <v>152</v>
      </c>
      <c r="B26" s="16" t="s">
        <v>474</v>
      </c>
      <c r="C26" s="15">
        <v>309</v>
      </c>
    </row>
    <row r="27" spans="1:11" x14ac:dyDescent="0.25">
      <c r="A27" s="6" t="s">
        <v>152</v>
      </c>
      <c r="B27" s="16" t="s">
        <v>392</v>
      </c>
      <c r="C27" s="15">
        <v>1422</v>
      </c>
    </row>
    <row r="28" spans="1:11" ht="15.75" thickBot="1" x14ac:dyDescent="0.3">
      <c r="A28" s="20"/>
      <c r="B28" s="20"/>
      <c r="C28" s="11">
        <f>SUBTOTAL(109,Table134567891011121314[Amount])</f>
        <v>63775.700000000004</v>
      </c>
      <c r="I28" s="24"/>
      <c r="J28" s="24"/>
      <c r="K28" s="2"/>
    </row>
    <row r="29" spans="1:11" ht="15.75" thickTop="1" x14ac:dyDescent="0.25">
      <c r="I29" s="24"/>
      <c r="J29" s="24"/>
      <c r="K29" s="2"/>
    </row>
    <row r="30" spans="1:11" x14ac:dyDescent="0.25">
      <c r="I30" s="24"/>
      <c r="J30" s="24"/>
      <c r="K30" s="2"/>
    </row>
    <row r="31" spans="1:11" x14ac:dyDescent="0.25">
      <c r="I31" s="24"/>
      <c r="J31" s="24"/>
      <c r="K31" s="2"/>
    </row>
    <row r="32" spans="1:11" x14ac:dyDescent="0.25">
      <c r="I32" s="24"/>
      <c r="J32" s="24"/>
      <c r="K32" s="2"/>
    </row>
    <row r="33" spans="9:11" x14ac:dyDescent="0.25">
      <c r="I33" s="24"/>
      <c r="J33" s="24"/>
      <c r="K33" s="2"/>
    </row>
    <row r="34" spans="9:11" x14ac:dyDescent="0.25">
      <c r="I34" s="24"/>
      <c r="J34" s="24"/>
      <c r="K34" s="2"/>
    </row>
    <row r="35" spans="9:11" x14ac:dyDescent="0.25">
      <c r="I35" s="24"/>
      <c r="J35" s="24"/>
      <c r="K35" s="2"/>
    </row>
    <row r="36" spans="9:11" x14ac:dyDescent="0.25">
      <c r="I36" s="24"/>
      <c r="J36" s="24"/>
      <c r="K36" s="2"/>
    </row>
    <row r="37" spans="9:11" x14ac:dyDescent="0.25">
      <c r="I37" s="24"/>
      <c r="J37" s="24"/>
      <c r="K37" s="2"/>
    </row>
    <row r="38" spans="9:11" x14ac:dyDescent="0.25">
      <c r="I38" s="24"/>
      <c r="J38" s="24"/>
      <c r="K38" s="2"/>
    </row>
    <row r="39" spans="9:11" x14ac:dyDescent="0.25">
      <c r="I39" s="24"/>
      <c r="J39" s="24"/>
      <c r="K39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Normal="100" zoomScaleSheetLayoutView="100" workbookViewId="0">
      <selection activeCell="B38" sqref="B38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343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4" t="s">
        <v>346</v>
      </c>
      <c r="B6" s="4" t="s">
        <v>366</v>
      </c>
      <c r="C6" s="28">
        <v>251.4</v>
      </c>
    </row>
    <row r="7" spans="1:3" x14ac:dyDescent="0.25">
      <c r="A7" s="22" t="s">
        <v>52</v>
      </c>
      <c r="B7" s="22" t="s">
        <v>378</v>
      </c>
      <c r="C7" s="5">
        <v>30076.14</v>
      </c>
    </row>
    <row r="8" spans="1:3" x14ac:dyDescent="0.25">
      <c r="A8" s="4" t="s">
        <v>344</v>
      </c>
      <c r="B8" s="4" t="s">
        <v>367</v>
      </c>
      <c r="C8" s="28">
        <v>636.24</v>
      </c>
    </row>
    <row r="9" spans="1:3" x14ac:dyDescent="0.25">
      <c r="A9" s="6" t="s">
        <v>250</v>
      </c>
      <c r="B9" s="16" t="s">
        <v>359</v>
      </c>
      <c r="C9" s="15">
        <v>475.57</v>
      </c>
    </row>
    <row r="10" spans="1:3" x14ac:dyDescent="0.25">
      <c r="A10" s="4" t="s">
        <v>249</v>
      </c>
      <c r="B10" s="4" t="s">
        <v>368</v>
      </c>
      <c r="C10" s="28">
        <v>482.2</v>
      </c>
    </row>
    <row r="11" spans="1:3" x14ac:dyDescent="0.25">
      <c r="A11" s="6" t="s">
        <v>381</v>
      </c>
      <c r="B11" t="s">
        <v>382</v>
      </c>
      <c r="C11" s="15">
        <v>1000</v>
      </c>
    </row>
    <row r="12" spans="1:3" x14ac:dyDescent="0.25">
      <c r="A12" s="4" t="s">
        <v>345</v>
      </c>
      <c r="B12" s="4" t="s">
        <v>369</v>
      </c>
      <c r="C12" s="28">
        <v>417.23</v>
      </c>
    </row>
    <row r="13" spans="1:3" x14ac:dyDescent="0.25">
      <c r="A13" s="22" t="s">
        <v>53</v>
      </c>
      <c r="B13" s="23" t="s">
        <v>379</v>
      </c>
      <c r="C13" s="27">
        <v>9325.11</v>
      </c>
    </row>
    <row r="14" spans="1:3" x14ac:dyDescent="0.25">
      <c r="A14" s="4" t="s">
        <v>347</v>
      </c>
      <c r="B14" s="4" t="s">
        <v>383</v>
      </c>
      <c r="C14" s="28">
        <v>386.88</v>
      </c>
    </row>
    <row r="15" spans="1:3" x14ac:dyDescent="0.25">
      <c r="A15" s="4" t="s">
        <v>348</v>
      </c>
      <c r="B15" s="4" t="s">
        <v>349</v>
      </c>
      <c r="C15" s="28">
        <v>268.27</v>
      </c>
    </row>
    <row r="16" spans="1:3" x14ac:dyDescent="0.25">
      <c r="A16" s="4" t="s">
        <v>350</v>
      </c>
      <c r="B16" s="4" t="s">
        <v>370</v>
      </c>
      <c r="C16" s="28">
        <v>264</v>
      </c>
    </row>
    <row r="17" spans="1:3" x14ac:dyDescent="0.25">
      <c r="A17" s="4" t="s">
        <v>118</v>
      </c>
      <c r="B17" s="18" t="s">
        <v>371</v>
      </c>
      <c r="C17" s="36">
        <v>275.26</v>
      </c>
    </row>
    <row r="18" spans="1:3" x14ac:dyDescent="0.25">
      <c r="A18" s="4" t="s">
        <v>351</v>
      </c>
      <c r="B18" s="4" t="s">
        <v>377</v>
      </c>
      <c r="C18" s="28">
        <v>2400</v>
      </c>
    </row>
    <row r="19" spans="1:3" x14ac:dyDescent="0.25">
      <c r="A19" s="6" t="s">
        <v>216</v>
      </c>
      <c r="B19" s="8" t="s">
        <v>360</v>
      </c>
      <c r="C19" s="15">
        <v>2236.4699999999998</v>
      </c>
    </row>
    <row r="20" spans="1:3" x14ac:dyDescent="0.25">
      <c r="A20" s="22" t="s">
        <v>54</v>
      </c>
      <c r="B20" s="23" t="s">
        <v>380</v>
      </c>
      <c r="C20" s="31">
        <v>11201.78</v>
      </c>
    </row>
    <row r="21" spans="1:3" x14ac:dyDescent="0.25">
      <c r="A21" s="4" t="s">
        <v>165</v>
      </c>
      <c r="B21" s="35" t="s">
        <v>372</v>
      </c>
      <c r="C21" s="28">
        <v>426.74</v>
      </c>
    </row>
    <row r="22" spans="1:3" x14ac:dyDescent="0.25">
      <c r="A22" s="6" t="s">
        <v>252</v>
      </c>
      <c r="B22" s="8" t="s">
        <v>361</v>
      </c>
      <c r="C22" s="37">
        <v>306</v>
      </c>
    </row>
    <row r="23" spans="1:3" x14ac:dyDescent="0.25">
      <c r="A23" s="6" t="s">
        <v>252</v>
      </c>
      <c r="B23" s="8" t="s">
        <v>362</v>
      </c>
      <c r="C23" s="37">
        <v>329</v>
      </c>
    </row>
    <row r="24" spans="1:3" x14ac:dyDescent="0.25">
      <c r="A24" s="6" t="s">
        <v>252</v>
      </c>
      <c r="B24" s="8" t="s">
        <v>363</v>
      </c>
      <c r="C24" s="37">
        <v>341</v>
      </c>
    </row>
    <row r="25" spans="1:3" x14ac:dyDescent="0.25">
      <c r="A25" s="4" t="s">
        <v>352</v>
      </c>
      <c r="B25" s="4" t="s">
        <v>374</v>
      </c>
      <c r="C25" s="28">
        <v>324</v>
      </c>
    </row>
    <row r="26" spans="1:3" x14ac:dyDescent="0.25">
      <c r="A26" s="4" t="s">
        <v>352</v>
      </c>
      <c r="B26" s="4" t="s">
        <v>373</v>
      </c>
      <c r="C26" s="28">
        <v>592.79999999999995</v>
      </c>
    </row>
    <row r="27" spans="1:3" x14ac:dyDescent="0.25">
      <c r="A27" s="4" t="s">
        <v>353</v>
      </c>
      <c r="B27" s="4" t="s">
        <v>354</v>
      </c>
      <c r="C27" s="28">
        <v>275.94</v>
      </c>
    </row>
    <row r="28" spans="1:3" x14ac:dyDescent="0.25">
      <c r="A28" s="4" t="s">
        <v>355</v>
      </c>
      <c r="B28" s="4" t="s">
        <v>375</v>
      </c>
      <c r="C28" s="28">
        <v>3660</v>
      </c>
    </row>
    <row r="29" spans="1:3" x14ac:dyDescent="0.25">
      <c r="A29" s="4" t="s">
        <v>356</v>
      </c>
      <c r="B29" s="4" t="s">
        <v>376</v>
      </c>
      <c r="C29" s="28">
        <v>643</v>
      </c>
    </row>
    <row r="30" spans="1:3" x14ac:dyDescent="0.25">
      <c r="A30" s="4" t="s">
        <v>357</v>
      </c>
      <c r="B30" s="4" t="s">
        <v>475</v>
      </c>
      <c r="C30" s="28">
        <v>953.32</v>
      </c>
    </row>
    <row r="31" spans="1:3" x14ac:dyDescent="0.25">
      <c r="A31" s="4" t="s">
        <v>277</v>
      </c>
      <c r="B31" s="4" t="s">
        <v>358</v>
      </c>
      <c r="C31" s="28">
        <v>345.45</v>
      </c>
    </row>
    <row r="32" spans="1:3" x14ac:dyDescent="0.25">
      <c r="A32" s="6" t="s">
        <v>152</v>
      </c>
      <c r="B32" s="16" t="s">
        <v>365</v>
      </c>
      <c r="C32" s="15">
        <v>309</v>
      </c>
    </row>
    <row r="33" spans="1:11" x14ac:dyDescent="0.25">
      <c r="A33" s="6" t="s">
        <v>152</v>
      </c>
      <c r="B33" s="16" t="s">
        <v>364</v>
      </c>
      <c r="C33" s="15">
        <v>1422</v>
      </c>
    </row>
    <row r="34" spans="1:11" x14ac:dyDescent="0.25">
      <c r="A34" s="24"/>
      <c r="B34" s="24"/>
      <c r="C34" s="25"/>
    </row>
    <row r="35" spans="1:11" ht="15.75" thickBot="1" x14ac:dyDescent="0.3">
      <c r="A35" s="20"/>
      <c r="B35" s="20"/>
      <c r="C35" s="11">
        <f>SUBTOTAL(109,Table1345678910111213[Amount])</f>
        <v>69624.800000000003</v>
      </c>
      <c r="I35" s="24"/>
      <c r="J35" s="24"/>
      <c r="K35" s="2"/>
    </row>
    <row r="36" spans="1:11" ht="15.75" thickTop="1" x14ac:dyDescent="0.25">
      <c r="I36" s="24"/>
      <c r="J36" s="24"/>
      <c r="K36" s="2"/>
    </row>
    <row r="37" spans="1:11" x14ac:dyDescent="0.25">
      <c r="I37" s="24"/>
      <c r="J37" s="24"/>
      <c r="K37" s="2"/>
    </row>
    <row r="38" spans="1:11" x14ac:dyDescent="0.25">
      <c r="I38" s="24"/>
      <c r="J38" s="24"/>
      <c r="K38" s="2"/>
    </row>
    <row r="39" spans="1:11" x14ac:dyDescent="0.25">
      <c r="I39" s="24"/>
      <c r="J39" s="24"/>
      <c r="K39" s="2"/>
    </row>
    <row r="40" spans="1:11" x14ac:dyDescent="0.25">
      <c r="I40" s="24"/>
      <c r="J40" s="24"/>
      <c r="K40" s="2"/>
    </row>
    <row r="41" spans="1:11" x14ac:dyDescent="0.25">
      <c r="I41" s="24"/>
      <c r="J41" s="24"/>
      <c r="K41" s="2"/>
    </row>
    <row r="42" spans="1:11" x14ac:dyDescent="0.25">
      <c r="I42" s="24"/>
      <c r="J42" s="24"/>
      <c r="K42" s="2"/>
    </row>
    <row r="43" spans="1:11" x14ac:dyDescent="0.25">
      <c r="I43" s="24"/>
      <c r="J43" s="24"/>
      <c r="K43" s="2"/>
    </row>
    <row r="44" spans="1:11" x14ac:dyDescent="0.25">
      <c r="I44" s="24"/>
      <c r="J44" s="24"/>
      <c r="K44" s="2"/>
    </row>
    <row r="45" spans="1:11" x14ac:dyDescent="0.25">
      <c r="I45" s="24"/>
      <c r="J45" s="24"/>
      <c r="K45" s="2"/>
    </row>
    <row r="46" spans="1:11" x14ac:dyDescent="0.25">
      <c r="I46" s="24"/>
      <c r="J46" s="24"/>
      <c r="K46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315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4" t="s">
        <v>316</v>
      </c>
      <c r="B6" s="24" t="s">
        <v>332</v>
      </c>
      <c r="C6" s="2">
        <v>400</v>
      </c>
    </row>
    <row r="7" spans="1:3" x14ac:dyDescent="0.25">
      <c r="A7" s="22" t="s">
        <v>52</v>
      </c>
      <c r="B7" s="22" t="s">
        <v>338</v>
      </c>
      <c r="C7" s="27">
        <v>34276.06</v>
      </c>
    </row>
    <row r="8" spans="1:3" x14ac:dyDescent="0.25">
      <c r="A8" t="s">
        <v>320</v>
      </c>
      <c r="B8" t="s">
        <v>321</v>
      </c>
      <c r="C8" s="31">
        <v>316.95999999999998</v>
      </c>
    </row>
    <row r="9" spans="1:3" x14ac:dyDescent="0.25">
      <c r="A9" s="6" t="s">
        <v>320</v>
      </c>
      <c r="B9" t="s">
        <v>322</v>
      </c>
      <c r="C9" s="15">
        <v>1229.1500000000001</v>
      </c>
    </row>
    <row r="10" spans="1:3" x14ac:dyDescent="0.25">
      <c r="A10" s="6" t="s">
        <v>250</v>
      </c>
      <c r="B10" s="16" t="s">
        <v>323</v>
      </c>
      <c r="C10" s="15">
        <v>461.22</v>
      </c>
    </row>
    <row r="11" spans="1:3" x14ac:dyDescent="0.25">
      <c r="A11" s="24" t="s">
        <v>249</v>
      </c>
      <c r="B11" s="24" t="s">
        <v>333</v>
      </c>
      <c r="C11" s="2">
        <v>382.02</v>
      </c>
    </row>
    <row r="12" spans="1:3" x14ac:dyDescent="0.25">
      <c r="A12" s="22" t="s">
        <v>53</v>
      </c>
      <c r="B12" s="23" t="s">
        <v>339</v>
      </c>
      <c r="C12" s="27">
        <v>9852.4500000000007</v>
      </c>
    </row>
    <row r="13" spans="1:3" x14ac:dyDescent="0.25">
      <c r="A13" t="s">
        <v>118</v>
      </c>
      <c r="B13" s="32" t="s">
        <v>334</v>
      </c>
      <c r="C13" s="31">
        <v>275.26</v>
      </c>
    </row>
    <row r="14" spans="1:3" x14ac:dyDescent="0.25">
      <c r="A14" s="24" t="s">
        <v>317</v>
      </c>
      <c r="B14" s="24" t="s">
        <v>337</v>
      </c>
      <c r="C14" s="2">
        <v>253.35</v>
      </c>
    </row>
    <row r="15" spans="1:3" x14ac:dyDescent="0.25">
      <c r="A15" s="6" t="s">
        <v>216</v>
      </c>
      <c r="B15" s="8" t="s">
        <v>324</v>
      </c>
      <c r="C15" s="15">
        <v>2236.4699999999998</v>
      </c>
    </row>
    <row r="16" spans="1:3" x14ac:dyDescent="0.25">
      <c r="A16" s="22" t="s">
        <v>54</v>
      </c>
      <c r="B16" s="23" t="s">
        <v>340</v>
      </c>
      <c r="C16" s="25">
        <v>11249.74</v>
      </c>
    </row>
    <row r="17" spans="1:11" x14ac:dyDescent="0.25">
      <c r="A17" s="33" t="s">
        <v>330</v>
      </c>
      <c r="B17" t="s">
        <v>331</v>
      </c>
      <c r="C17" s="34">
        <v>250.5</v>
      </c>
    </row>
    <row r="18" spans="1:11" x14ac:dyDescent="0.25">
      <c r="A18" s="24" t="s">
        <v>318</v>
      </c>
      <c r="B18" s="24" t="s">
        <v>335</v>
      </c>
      <c r="C18" s="2">
        <v>470.52</v>
      </c>
    </row>
    <row r="19" spans="1:11" x14ac:dyDescent="0.25">
      <c r="A19" s="6" t="s">
        <v>252</v>
      </c>
      <c r="B19" s="8" t="s">
        <v>325</v>
      </c>
      <c r="C19" s="27">
        <v>306</v>
      </c>
    </row>
    <row r="20" spans="1:11" x14ac:dyDescent="0.25">
      <c r="A20" s="6" t="s">
        <v>252</v>
      </c>
      <c r="B20" s="8" t="s">
        <v>326</v>
      </c>
      <c r="C20" s="27">
        <v>329</v>
      </c>
    </row>
    <row r="21" spans="1:11" x14ac:dyDescent="0.25">
      <c r="A21" s="6" t="s">
        <v>252</v>
      </c>
      <c r="B21" s="8" t="s">
        <v>327</v>
      </c>
      <c r="C21" s="27">
        <v>341</v>
      </c>
    </row>
    <row r="22" spans="1:11" x14ac:dyDescent="0.25">
      <c r="A22" s="24" t="s">
        <v>319</v>
      </c>
      <c r="B22" s="24" t="s">
        <v>336</v>
      </c>
      <c r="C22" s="2">
        <v>392.72</v>
      </c>
    </row>
    <row r="23" spans="1:11" x14ac:dyDescent="0.25">
      <c r="A23" s="24" t="s">
        <v>342</v>
      </c>
      <c r="B23" s="24" t="s">
        <v>341</v>
      </c>
      <c r="C23" s="25">
        <v>750</v>
      </c>
    </row>
    <row r="24" spans="1:11" x14ac:dyDescent="0.25">
      <c r="A24" s="6" t="s">
        <v>152</v>
      </c>
      <c r="B24" s="16" t="s">
        <v>329</v>
      </c>
      <c r="C24" s="15">
        <v>309</v>
      </c>
    </row>
    <row r="25" spans="1:11" x14ac:dyDescent="0.25">
      <c r="A25" s="6" t="s">
        <v>152</v>
      </c>
      <c r="B25" s="16" t="s">
        <v>328</v>
      </c>
      <c r="C25" s="15">
        <v>1422</v>
      </c>
    </row>
    <row r="26" spans="1:11" x14ac:dyDescent="0.25">
      <c r="A26" s="24"/>
      <c r="B26" s="24"/>
      <c r="C26" s="25"/>
    </row>
    <row r="27" spans="1:11" ht="15.75" thickBot="1" x14ac:dyDescent="0.3">
      <c r="A27" s="29"/>
      <c r="B27" s="29"/>
      <c r="C27" s="30">
        <f>SUBTOTAL(109,Table13456789101112[Amount])</f>
        <v>65503.42</v>
      </c>
      <c r="I27" s="24"/>
      <c r="J27" s="24"/>
      <c r="K27" s="2"/>
    </row>
    <row r="28" spans="1:11" ht="15.75" thickTop="1" x14ac:dyDescent="0.25">
      <c r="I28" s="24"/>
      <c r="J28" s="24"/>
      <c r="K28" s="2"/>
    </row>
    <row r="29" spans="1:11" x14ac:dyDescent="0.25">
      <c r="I29" s="24"/>
      <c r="J29" s="24"/>
      <c r="K29" s="2"/>
    </row>
    <row r="30" spans="1:11" x14ac:dyDescent="0.25">
      <c r="I30" s="24"/>
      <c r="J30" s="24"/>
      <c r="K30" s="2"/>
    </row>
    <row r="31" spans="1:11" x14ac:dyDescent="0.25">
      <c r="I31" s="24"/>
      <c r="J31" s="24"/>
      <c r="K31" s="2"/>
    </row>
    <row r="32" spans="1:11" x14ac:dyDescent="0.25">
      <c r="I32" s="24"/>
      <c r="J32" s="24"/>
      <c r="K32" s="2"/>
    </row>
    <row r="33" spans="9:11" x14ac:dyDescent="0.25">
      <c r="I33" s="24"/>
      <c r="J33" s="24"/>
      <c r="K33" s="2"/>
    </row>
    <row r="34" spans="9:11" x14ac:dyDescent="0.25">
      <c r="I34" s="24"/>
      <c r="J34" s="24"/>
      <c r="K34" s="2"/>
    </row>
    <row r="35" spans="9:11" x14ac:dyDescent="0.25">
      <c r="I35" s="24"/>
      <c r="J35" s="24"/>
      <c r="K35" s="2"/>
    </row>
    <row r="36" spans="9:11" x14ac:dyDescent="0.25">
      <c r="I36" s="24"/>
      <c r="J36" s="24"/>
      <c r="K36" s="2"/>
    </row>
    <row r="37" spans="9:11" x14ac:dyDescent="0.25">
      <c r="I37" s="24"/>
      <c r="J37" s="24"/>
      <c r="K37" s="2"/>
    </row>
    <row r="38" spans="9:11" x14ac:dyDescent="0.25">
      <c r="I38" s="24"/>
      <c r="J38" s="24"/>
      <c r="K38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290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6" t="s">
        <v>304</v>
      </c>
      <c r="B6" s="16" t="s">
        <v>305</v>
      </c>
      <c r="C6" s="15">
        <v>1433.88</v>
      </c>
    </row>
    <row r="7" spans="1:3" x14ac:dyDescent="0.25">
      <c r="A7" s="24" t="s">
        <v>29</v>
      </c>
      <c r="B7" s="24" t="s">
        <v>307</v>
      </c>
      <c r="C7" s="25">
        <v>477.6</v>
      </c>
    </row>
    <row r="8" spans="1:3" x14ac:dyDescent="0.25">
      <c r="A8" s="24" t="s">
        <v>299</v>
      </c>
      <c r="B8" t="s">
        <v>308</v>
      </c>
      <c r="C8" s="25">
        <v>372</v>
      </c>
    </row>
    <row r="9" spans="1:3" x14ac:dyDescent="0.25">
      <c r="A9" s="22" t="s">
        <v>52</v>
      </c>
      <c r="B9" s="22" t="s">
        <v>311</v>
      </c>
      <c r="C9" s="15">
        <v>32823.879999999997</v>
      </c>
    </row>
    <row r="10" spans="1:3" x14ac:dyDescent="0.25">
      <c r="A10" s="6" t="s">
        <v>250</v>
      </c>
      <c r="B10" s="8" t="s">
        <v>291</v>
      </c>
      <c r="C10" s="15">
        <v>362.62</v>
      </c>
    </row>
    <row r="11" spans="1:3" x14ac:dyDescent="0.25">
      <c r="A11" s="22" t="s">
        <v>53</v>
      </c>
      <c r="B11" s="23" t="s">
        <v>306</v>
      </c>
      <c r="C11" s="15">
        <v>10307.200000000001</v>
      </c>
    </row>
    <row r="12" spans="1:3" x14ac:dyDescent="0.25">
      <c r="A12" s="16" t="s">
        <v>118</v>
      </c>
      <c r="B12" s="8" t="s">
        <v>292</v>
      </c>
      <c r="C12" s="15">
        <v>276.05</v>
      </c>
    </row>
    <row r="13" spans="1:3" x14ac:dyDescent="0.25">
      <c r="A13" s="6" t="s">
        <v>168</v>
      </c>
      <c r="B13" s="8" t="s">
        <v>293</v>
      </c>
      <c r="C13" s="15">
        <v>2236.4699999999998</v>
      </c>
    </row>
    <row r="14" spans="1:3" x14ac:dyDescent="0.25">
      <c r="A14" s="24" t="s">
        <v>300</v>
      </c>
      <c r="B14" s="24" t="s">
        <v>309</v>
      </c>
      <c r="C14" s="26">
        <v>687.29</v>
      </c>
    </row>
    <row r="15" spans="1:3" x14ac:dyDescent="0.25">
      <c r="A15" s="22" t="s">
        <v>54</v>
      </c>
      <c r="B15" s="23" t="s">
        <v>310</v>
      </c>
      <c r="C15" s="15">
        <v>12073.18</v>
      </c>
    </row>
    <row r="16" spans="1:3" x14ac:dyDescent="0.25">
      <c r="A16" s="24" t="s">
        <v>165</v>
      </c>
      <c r="B16" s="24" t="s">
        <v>312</v>
      </c>
      <c r="C16" s="25">
        <v>486.46</v>
      </c>
    </row>
    <row r="17" spans="1:11" x14ac:dyDescent="0.25">
      <c r="A17" s="6" t="s">
        <v>252</v>
      </c>
      <c r="B17" s="8" t="s">
        <v>294</v>
      </c>
      <c r="C17" s="27">
        <v>306</v>
      </c>
    </row>
    <row r="18" spans="1:11" x14ac:dyDescent="0.25">
      <c r="A18" s="6" t="s">
        <v>252</v>
      </c>
      <c r="B18" s="8" t="s">
        <v>295</v>
      </c>
      <c r="C18" s="27">
        <v>329</v>
      </c>
    </row>
    <row r="19" spans="1:11" x14ac:dyDescent="0.25">
      <c r="A19" s="6" t="s">
        <v>252</v>
      </c>
      <c r="B19" s="8" t="s">
        <v>296</v>
      </c>
      <c r="C19" s="27">
        <v>341</v>
      </c>
    </row>
    <row r="20" spans="1:11" x14ac:dyDescent="0.25">
      <c r="A20" s="24" t="s">
        <v>301</v>
      </c>
      <c r="B20" s="24" t="s">
        <v>313</v>
      </c>
      <c r="C20" s="25">
        <v>510</v>
      </c>
    </row>
    <row r="21" spans="1:11" x14ac:dyDescent="0.25">
      <c r="A21" s="24" t="s">
        <v>302</v>
      </c>
      <c r="B21" s="24" t="s">
        <v>314</v>
      </c>
      <c r="C21" s="25">
        <v>1007.86</v>
      </c>
    </row>
    <row r="22" spans="1:11" x14ac:dyDescent="0.25">
      <c r="A22" s="24" t="s">
        <v>40</v>
      </c>
      <c r="B22" s="24" t="s">
        <v>303</v>
      </c>
      <c r="C22" s="25">
        <v>321.3</v>
      </c>
    </row>
    <row r="23" spans="1:11" x14ac:dyDescent="0.25">
      <c r="A23" s="6" t="s">
        <v>152</v>
      </c>
      <c r="B23" s="16" t="s">
        <v>297</v>
      </c>
      <c r="C23" s="15">
        <v>309</v>
      </c>
    </row>
    <row r="24" spans="1:11" x14ac:dyDescent="0.25">
      <c r="A24" s="6" t="s">
        <v>152</v>
      </c>
      <c r="B24" s="16" t="s">
        <v>298</v>
      </c>
      <c r="C24" s="15">
        <v>1422</v>
      </c>
    </row>
    <row r="25" spans="1:11" x14ac:dyDescent="0.25">
      <c r="A25" s="6"/>
      <c r="B25" s="16"/>
      <c r="C25" s="15"/>
    </row>
    <row r="26" spans="1:11" ht="15.75" thickBot="1" x14ac:dyDescent="0.3">
      <c r="A26" s="20"/>
      <c r="B26" s="20"/>
      <c r="C26" s="11">
        <f>SUBTOTAL(109,Table134567891011[Amount])</f>
        <v>66082.790000000008</v>
      </c>
      <c r="I26" s="24"/>
      <c r="J26" s="24"/>
      <c r="K26" s="2"/>
    </row>
    <row r="27" spans="1:11" ht="15.75" thickTop="1" x14ac:dyDescent="0.25">
      <c r="I27" s="24"/>
      <c r="J27" s="24"/>
      <c r="K27" s="2"/>
    </row>
    <row r="28" spans="1:11" x14ac:dyDescent="0.25">
      <c r="I28" s="24"/>
      <c r="J28" s="24"/>
      <c r="K28" s="2"/>
    </row>
    <row r="29" spans="1:11" x14ac:dyDescent="0.25">
      <c r="I29" s="24"/>
      <c r="J29" s="24"/>
      <c r="K29" s="2"/>
    </row>
    <row r="30" spans="1:11" x14ac:dyDescent="0.25">
      <c r="I30" s="24"/>
      <c r="J30" s="24"/>
      <c r="K30" s="2"/>
    </row>
    <row r="31" spans="1:11" x14ac:dyDescent="0.25">
      <c r="I31" s="24"/>
      <c r="J31" s="24"/>
      <c r="K31" s="2"/>
    </row>
    <row r="32" spans="1:11" x14ac:dyDescent="0.25">
      <c r="I32" s="24"/>
      <c r="J32" s="24"/>
      <c r="K32" s="2"/>
    </row>
    <row r="33" spans="9:11" x14ac:dyDescent="0.25">
      <c r="I33" s="24"/>
      <c r="J33" s="24"/>
      <c r="K33" s="2"/>
    </row>
    <row r="34" spans="9:11" x14ac:dyDescent="0.25">
      <c r="I34" s="24"/>
      <c r="J34" s="24"/>
      <c r="K34" s="2"/>
    </row>
    <row r="35" spans="9:11" x14ac:dyDescent="0.25">
      <c r="I35" s="24"/>
      <c r="J35" s="24"/>
      <c r="K35" s="2"/>
    </row>
    <row r="36" spans="9:11" x14ac:dyDescent="0.25">
      <c r="I36" s="24"/>
      <c r="J36" s="24"/>
      <c r="K36" s="2"/>
    </row>
    <row r="37" spans="9:11" x14ac:dyDescent="0.25">
      <c r="I37" s="24"/>
      <c r="J37" s="24"/>
      <c r="K37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271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2" t="s">
        <v>52</v>
      </c>
      <c r="B6" s="22" t="s">
        <v>280</v>
      </c>
      <c r="C6" s="5">
        <v>36793.269999999997</v>
      </c>
    </row>
    <row r="7" spans="1:3" x14ac:dyDescent="0.25">
      <c r="A7" s="4" t="s">
        <v>272</v>
      </c>
      <c r="B7" s="4" t="s">
        <v>273</v>
      </c>
      <c r="C7" s="5">
        <v>320</v>
      </c>
    </row>
    <row r="8" spans="1:3" x14ac:dyDescent="0.25">
      <c r="A8" s="4" t="s">
        <v>250</v>
      </c>
      <c r="B8" s="4" t="s">
        <v>283</v>
      </c>
      <c r="C8" s="5">
        <v>435.2</v>
      </c>
    </row>
    <row r="9" spans="1:3" x14ac:dyDescent="0.25">
      <c r="A9" s="4" t="s">
        <v>249</v>
      </c>
      <c r="B9" s="4" t="s">
        <v>274</v>
      </c>
      <c r="C9" s="5">
        <v>322.27999999999997</v>
      </c>
    </row>
    <row r="10" spans="1:3" x14ac:dyDescent="0.25">
      <c r="A10" s="4" t="s">
        <v>275</v>
      </c>
      <c r="B10" s="4" t="s">
        <v>276</v>
      </c>
      <c r="C10" s="5">
        <v>4176</v>
      </c>
    </row>
    <row r="11" spans="1:3" x14ac:dyDescent="0.25">
      <c r="A11" s="22" t="s">
        <v>53</v>
      </c>
      <c r="B11" s="23" t="s">
        <v>281</v>
      </c>
      <c r="C11" s="5">
        <v>12933.81</v>
      </c>
    </row>
    <row r="12" spans="1:3" x14ac:dyDescent="0.25">
      <c r="A12" s="4" t="s">
        <v>118</v>
      </c>
      <c r="B12" s="4" t="s">
        <v>279</v>
      </c>
      <c r="C12" s="5">
        <v>284.12</v>
      </c>
    </row>
    <row r="13" spans="1:3" x14ac:dyDescent="0.25">
      <c r="A13" s="4" t="s">
        <v>168</v>
      </c>
      <c r="B13" s="4" t="s">
        <v>287</v>
      </c>
      <c r="C13" s="5">
        <v>2236.4699999999998</v>
      </c>
    </row>
    <row r="14" spans="1:3" x14ac:dyDescent="0.25">
      <c r="A14" s="22" t="s">
        <v>54</v>
      </c>
      <c r="B14" s="23" t="s">
        <v>282</v>
      </c>
      <c r="C14" s="5">
        <v>12115.26</v>
      </c>
    </row>
    <row r="15" spans="1:3" x14ac:dyDescent="0.25">
      <c r="A15" s="4" t="s">
        <v>70</v>
      </c>
      <c r="B15" s="24" t="s">
        <v>384</v>
      </c>
      <c r="C15" s="5">
        <v>447.41</v>
      </c>
    </row>
    <row r="16" spans="1:3" x14ac:dyDescent="0.25">
      <c r="A16" s="4" t="s">
        <v>252</v>
      </c>
      <c r="B16" s="4" t="s">
        <v>284</v>
      </c>
      <c r="C16" s="5">
        <v>306</v>
      </c>
    </row>
    <row r="17" spans="1:3" x14ac:dyDescent="0.25">
      <c r="A17" s="4" t="s">
        <v>252</v>
      </c>
      <c r="B17" s="4" t="s">
        <v>285</v>
      </c>
      <c r="C17" s="5">
        <v>329</v>
      </c>
    </row>
    <row r="18" spans="1:3" x14ac:dyDescent="0.25">
      <c r="A18" s="4" t="s">
        <v>252</v>
      </c>
      <c r="B18" s="4" t="s">
        <v>286</v>
      </c>
      <c r="C18" s="5">
        <v>341</v>
      </c>
    </row>
    <row r="19" spans="1:3" x14ac:dyDescent="0.25">
      <c r="A19" s="4" t="s">
        <v>277</v>
      </c>
      <c r="B19" s="4" t="s">
        <v>278</v>
      </c>
      <c r="C19" s="5">
        <v>362.78</v>
      </c>
    </row>
    <row r="20" spans="1:3" x14ac:dyDescent="0.25">
      <c r="A20" s="4" t="s">
        <v>152</v>
      </c>
      <c r="B20" s="4" t="s">
        <v>50</v>
      </c>
      <c r="C20" s="5">
        <v>309</v>
      </c>
    </row>
    <row r="21" spans="1:3" x14ac:dyDescent="0.25">
      <c r="A21" s="4" t="s">
        <v>152</v>
      </c>
      <c r="B21" s="4" t="s">
        <v>153</v>
      </c>
      <c r="C21" s="5">
        <v>1422</v>
      </c>
    </row>
    <row r="22" spans="1:3" x14ac:dyDescent="0.25">
      <c r="A22" s="4"/>
      <c r="B22" s="4"/>
      <c r="C22" s="5"/>
    </row>
    <row r="23" spans="1:3" ht="15.75" thickBot="1" x14ac:dyDescent="0.3">
      <c r="A23" s="20"/>
      <c r="B23" s="20"/>
      <c r="C23" s="11">
        <f>SUBTOTAL(109,Table1345678910[Amount])</f>
        <v>73133.599999999991</v>
      </c>
    </row>
    <row r="24" spans="1:3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Normal="100" zoomScaleSheetLayoutView="100" workbookViewId="0">
      <selection activeCell="B41" sqref="B41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270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2" t="s">
        <v>52</v>
      </c>
      <c r="B6" s="22" t="s">
        <v>255</v>
      </c>
      <c r="C6" s="5">
        <v>32796.839999999997</v>
      </c>
    </row>
    <row r="7" spans="1:3" x14ac:dyDescent="0.25">
      <c r="A7" s="4" t="s">
        <v>253</v>
      </c>
      <c r="B7" s="4" t="s">
        <v>254</v>
      </c>
      <c r="C7" s="5">
        <v>252</v>
      </c>
    </row>
    <row r="8" spans="1:3" x14ac:dyDescent="0.25">
      <c r="A8" s="4" t="s">
        <v>249</v>
      </c>
      <c r="B8" s="4" t="s">
        <v>262</v>
      </c>
      <c r="C8" s="5">
        <v>587.82000000000005</v>
      </c>
    </row>
    <row r="9" spans="1:3" x14ac:dyDescent="0.25">
      <c r="A9" s="4" t="s">
        <v>258</v>
      </c>
      <c r="B9" s="4" t="s">
        <v>259</v>
      </c>
      <c r="C9" s="5">
        <v>265</v>
      </c>
    </row>
    <row r="10" spans="1:3" x14ac:dyDescent="0.25">
      <c r="A10" s="4" t="s">
        <v>258</v>
      </c>
      <c r="B10" s="4" t="s">
        <v>259</v>
      </c>
      <c r="C10" s="5">
        <v>265</v>
      </c>
    </row>
    <row r="11" spans="1:3" x14ac:dyDescent="0.25">
      <c r="A11" s="4" t="s">
        <v>258</v>
      </c>
      <c r="B11" s="4" t="s">
        <v>260</v>
      </c>
      <c r="C11" s="5">
        <v>265</v>
      </c>
    </row>
    <row r="12" spans="1:3" x14ac:dyDescent="0.25">
      <c r="A12" s="22" t="s">
        <v>53</v>
      </c>
      <c r="B12" s="23" t="s">
        <v>256</v>
      </c>
      <c r="C12" s="5">
        <v>9973.3700000000008</v>
      </c>
    </row>
    <row r="13" spans="1:3" x14ac:dyDescent="0.25">
      <c r="A13" s="4" t="s">
        <v>118</v>
      </c>
      <c r="B13" s="4" t="s">
        <v>263</v>
      </c>
      <c r="C13" s="5">
        <v>285.79000000000002</v>
      </c>
    </row>
    <row r="14" spans="1:3" x14ac:dyDescent="0.25">
      <c r="A14" s="4" t="s">
        <v>168</v>
      </c>
      <c r="B14" s="4" t="s">
        <v>251</v>
      </c>
      <c r="C14" s="5">
        <v>1908.38</v>
      </c>
    </row>
    <row r="15" spans="1:3" x14ac:dyDescent="0.25">
      <c r="A15" s="22" t="s">
        <v>54</v>
      </c>
      <c r="B15" s="23" t="s">
        <v>257</v>
      </c>
      <c r="C15" s="5">
        <v>11791.06</v>
      </c>
    </row>
    <row r="16" spans="1:3" x14ac:dyDescent="0.25">
      <c r="A16" s="4" t="s">
        <v>165</v>
      </c>
      <c r="B16" s="20" t="s">
        <v>269</v>
      </c>
      <c r="C16" s="5">
        <v>544.01</v>
      </c>
    </row>
    <row r="17" spans="1:3" x14ac:dyDescent="0.25">
      <c r="A17" s="4" t="s">
        <v>252</v>
      </c>
      <c r="B17" s="4" t="s">
        <v>264</v>
      </c>
      <c r="C17" s="5">
        <v>333</v>
      </c>
    </row>
    <row r="18" spans="1:3" x14ac:dyDescent="0.25">
      <c r="A18" s="4" t="s">
        <v>252</v>
      </c>
      <c r="B18" s="4" t="s">
        <v>265</v>
      </c>
      <c r="C18" s="5">
        <v>341</v>
      </c>
    </row>
    <row r="19" spans="1:3" x14ac:dyDescent="0.25">
      <c r="A19" s="4" t="s">
        <v>252</v>
      </c>
      <c r="B19" s="4" t="s">
        <v>266</v>
      </c>
      <c r="C19" s="5">
        <v>353</v>
      </c>
    </row>
    <row r="20" spans="1:3" x14ac:dyDescent="0.25">
      <c r="A20" s="4" t="s">
        <v>252</v>
      </c>
      <c r="B20" s="4" t="s">
        <v>267</v>
      </c>
      <c r="C20" s="5">
        <v>380</v>
      </c>
    </row>
    <row r="21" spans="1:3" x14ac:dyDescent="0.25">
      <c r="A21" s="4" t="s">
        <v>152</v>
      </c>
      <c r="B21" s="4" t="s">
        <v>50</v>
      </c>
      <c r="C21" s="5">
        <v>309</v>
      </c>
    </row>
    <row r="22" spans="1:3" x14ac:dyDescent="0.25">
      <c r="A22" s="4" t="s">
        <v>152</v>
      </c>
      <c r="B22" s="4" t="s">
        <v>153</v>
      </c>
      <c r="C22" s="5">
        <v>1422</v>
      </c>
    </row>
    <row r="23" spans="1:3" x14ac:dyDescent="0.25">
      <c r="A23" s="4" t="s">
        <v>261</v>
      </c>
      <c r="B23" s="4" t="s">
        <v>268</v>
      </c>
      <c r="C23" s="5">
        <v>3528.36</v>
      </c>
    </row>
    <row r="24" spans="1:3" x14ac:dyDescent="0.25">
      <c r="A24" s="4"/>
      <c r="B24" s="4"/>
      <c r="C24" s="5"/>
    </row>
    <row r="25" spans="1:3" ht="15.75" thickBot="1" x14ac:dyDescent="0.3">
      <c r="A25" s="20"/>
      <c r="B25" s="20"/>
      <c r="C25" s="11">
        <f>SUBTOTAL(109,Table13456789[Amount])</f>
        <v>65600.62999999999</v>
      </c>
    </row>
    <row r="26" spans="1:3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Normal="100" zoomScaleSheetLayoutView="100" workbookViewId="0">
      <selection activeCell="A26" sqref="A26:XFD26"/>
    </sheetView>
  </sheetViews>
  <sheetFormatPr defaultRowHeight="15" x14ac:dyDescent="0.25"/>
  <cols>
    <col min="1" max="1" width="40.5703125" bestFit="1" customWidth="1"/>
    <col min="2" max="2" width="57.7109375" bestFit="1" customWidth="1"/>
    <col min="3" max="3" width="10.28515625" customWidth="1"/>
  </cols>
  <sheetData>
    <row r="1" spans="1:3" x14ac:dyDescent="0.25">
      <c r="A1" s="1" t="s">
        <v>60</v>
      </c>
    </row>
    <row r="2" spans="1:3" x14ac:dyDescent="0.25">
      <c r="A2" s="1"/>
    </row>
    <row r="3" spans="1:3" x14ac:dyDescent="0.25">
      <c r="A3" s="3" t="s">
        <v>227</v>
      </c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0" t="s">
        <v>52</v>
      </c>
      <c r="B6" s="20" t="s">
        <v>248</v>
      </c>
      <c r="C6" s="17">
        <v>34093.58</v>
      </c>
    </row>
    <row r="7" spans="1:3" x14ac:dyDescent="0.25">
      <c r="A7" s="20" t="s">
        <v>150</v>
      </c>
      <c r="B7" s="20" t="s">
        <v>236</v>
      </c>
      <c r="C7" s="19">
        <v>333</v>
      </c>
    </row>
    <row r="8" spans="1:3" x14ac:dyDescent="0.25">
      <c r="A8" s="20" t="s">
        <v>150</v>
      </c>
      <c r="B8" s="20" t="s">
        <v>237</v>
      </c>
      <c r="C8" s="19">
        <v>341</v>
      </c>
    </row>
    <row r="9" spans="1:3" x14ac:dyDescent="0.25">
      <c r="A9" s="20" t="s">
        <v>150</v>
      </c>
      <c r="B9" s="20" t="s">
        <v>238</v>
      </c>
      <c r="C9" s="19">
        <v>353</v>
      </c>
    </row>
    <row r="10" spans="1:3" x14ac:dyDescent="0.25">
      <c r="A10" s="20" t="s">
        <v>150</v>
      </c>
      <c r="B10" s="20" t="s">
        <v>239</v>
      </c>
      <c r="C10" s="19">
        <v>380</v>
      </c>
    </row>
    <row r="11" spans="1:3" x14ac:dyDescent="0.25">
      <c r="A11" s="20" t="s">
        <v>7</v>
      </c>
      <c r="B11" s="20" t="s">
        <v>240</v>
      </c>
      <c r="C11" s="19">
        <v>576</v>
      </c>
    </row>
    <row r="12" spans="1:3" x14ac:dyDescent="0.25">
      <c r="A12" s="20" t="s">
        <v>195</v>
      </c>
      <c r="B12" s="20" t="s">
        <v>196</v>
      </c>
      <c r="C12" s="19">
        <v>251.4</v>
      </c>
    </row>
    <row r="13" spans="1:3" x14ac:dyDescent="0.25">
      <c r="A13" s="20" t="s">
        <v>53</v>
      </c>
      <c r="B13" s="8" t="s">
        <v>242</v>
      </c>
      <c r="C13" s="5">
        <v>319.95999999999998</v>
      </c>
    </row>
    <row r="14" spans="1:3" x14ac:dyDescent="0.25">
      <c r="A14" s="20" t="s">
        <v>53</v>
      </c>
      <c r="B14" s="8" t="s">
        <v>242</v>
      </c>
      <c r="C14" s="5">
        <v>720.71</v>
      </c>
    </row>
    <row r="15" spans="1:3" x14ac:dyDescent="0.25">
      <c r="A15" s="20" t="s">
        <v>53</v>
      </c>
      <c r="B15" s="8" t="s">
        <v>241</v>
      </c>
      <c r="C15" s="5">
        <v>10626.07</v>
      </c>
    </row>
    <row r="16" spans="1:3" x14ac:dyDescent="0.25">
      <c r="A16" s="20" t="s">
        <v>228</v>
      </c>
      <c r="B16" s="20" t="s">
        <v>229</v>
      </c>
      <c r="C16" s="19">
        <v>750</v>
      </c>
    </row>
    <row r="17" spans="1:3" x14ac:dyDescent="0.25">
      <c r="A17" s="20" t="s">
        <v>230</v>
      </c>
      <c r="B17" s="20" t="s">
        <v>243</v>
      </c>
      <c r="C17" s="19">
        <v>522.6</v>
      </c>
    </row>
    <row r="18" spans="1:3" x14ac:dyDescent="0.25">
      <c r="A18" s="20" t="s">
        <v>118</v>
      </c>
      <c r="B18" s="8" t="s">
        <v>245</v>
      </c>
      <c r="C18" s="19">
        <v>275.26</v>
      </c>
    </row>
    <row r="19" spans="1:3" x14ac:dyDescent="0.25">
      <c r="A19" s="20" t="s">
        <v>168</v>
      </c>
      <c r="B19" s="20" t="s">
        <v>234</v>
      </c>
      <c r="C19" s="19">
        <v>1908.38</v>
      </c>
    </row>
    <row r="20" spans="1:3" x14ac:dyDescent="0.25">
      <c r="A20" s="6" t="s">
        <v>231</v>
      </c>
      <c r="B20" s="8" t="s">
        <v>246</v>
      </c>
      <c r="C20" s="17">
        <v>635.04999999999995</v>
      </c>
    </row>
    <row r="21" spans="1:3" x14ac:dyDescent="0.25">
      <c r="A21" s="20" t="s">
        <v>54</v>
      </c>
      <c r="B21" s="8" t="s">
        <v>244</v>
      </c>
      <c r="C21" s="5">
        <v>12807.24</v>
      </c>
    </row>
    <row r="22" spans="1:3" x14ac:dyDescent="0.25">
      <c r="A22" s="6" t="s">
        <v>232</v>
      </c>
      <c r="B22" s="8" t="s">
        <v>233</v>
      </c>
      <c r="C22" s="17">
        <v>1333.04</v>
      </c>
    </row>
    <row r="23" spans="1:3" x14ac:dyDescent="0.25">
      <c r="A23" s="6" t="s">
        <v>36</v>
      </c>
      <c r="B23" s="20" t="s">
        <v>247</v>
      </c>
      <c r="C23" s="17">
        <v>413.95</v>
      </c>
    </row>
    <row r="24" spans="1:3" x14ac:dyDescent="0.25">
      <c r="A24" s="4" t="s">
        <v>152</v>
      </c>
      <c r="B24" s="4" t="s">
        <v>50</v>
      </c>
      <c r="C24" s="5">
        <v>309</v>
      </c>
    </row>
    <row r="25" spans="1:3" x14ac:dyDescent="0.25">
      <c r="A25" s="4" t="s">
        <v>152</v>
      </c>
      <c r="B25" s="4" t="s">
        <v>235</v>
      </c>
      <c r="C25" s="5">
        <v>1422</v>
      </c>
    </row>
    <row r="26" spans="1:3" x14ac:dyDescent="0.25">
      <c r="A26" s="4"/>
      <c r="B26" s="4"/>
      <c r="C26" s="5"/>
    </row>
    <row r="27" spans="1:3" ht="15.75" thickBot="1" x14ac:dyDescent="0.3">
      <c r="A27" s="20"/>
      <c r="B27" s="20"/>
      <c r="C27" s="11">
        <f>SUBTOTAL(109,Table1345678[Amount])</f>
        <v>68371.239999999991</v>
      </c>
    </row>
    <row r="28" spans="1:3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March 2021</vt:lpstr>
      <vt:lpstr>February 2021</vt:lpstr>
      <vt:lpstr>January 2021</vt:lpstr>
      <vt:lpstr>December 2020</vt:lpstr>
      <vt:lpstr>November 2020</vt:lpstr>
      <vt:lpstr>October 2020</vt:lpstr>
      <vt:lpstr>September 2020</vt:lpstr>
      <vt:lpstr>August 2020</vt:lpstr>
      <vt:lpstr>July 2020</vt:lpstr>
      <vt:lpstr>June 2020</vt:lpstr>
      <vt:lpstr>May 2020</vt:lpstr>
      <vt:lpstr>April 2020</vt:lpstr>
      <vt:lpstr>March 2020</vt:lpstr>
      <vt:lpstr>February 2020</vt:lpstr>
      <vt:lpstr>January 2020</vt:lpstr>
      <vt:lpstr>'April 2020'!Print_Area</vt:lpstr>
      <vt:lpstr>'August 2020'!Print_Area</vt:lpstr>
      <vt:lpstr>'December 2020'!Print_Area</vt:lpstr>
      <vt:lpstr>'February 2020'!Print_Area</vt:lpstr>
      <vt:lpstr>'February 2021'!Print_Area</vt:lpstr>
      <vt:lpstr>'January 2020'!Print_Area</vt:lpstr>
      <vt:lpstr>'January 2021'!Print_Area</vt:lpstr>
      <vt:lpstr>'July 2020'!Print_Area</vt:lpstr>
      <vt:lpstr>'June 2020'!Print_Area</vt:lpstr>
      <vt:lpstr>'March 2020'!Print_Area</vt:lpstr>
      <vt:lpstr>'March 2021'!Print_Area</vt:lpstr>
      <vt:lpstr>'May 2020'!Print_Area</vt:lpstr>
      <vt:lpstr>'November 2020'!Print_Area</vt:lpstr>
      <vt:lpstr>'October 2020'!Print_Area</vt:lpstr>
      <vt:lpstr>'September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Saunders</dc:creator>
  <cp:lastModifiedBy>Jessica Friend</cp:lastModifiedBy>
  <cp:lastPrinted>2020-12-03T10:28:28Z</cp:lastPrinted>
  <dcterms:created xsi:type="dcterms:W3CDTF">2020-06-15T11:25:59Z</dcterms:created>
  <dcterms:modified xsi:type="dcterms:W3CDTF">2021-07-19T11:16:29Z</dcterms:modified>
</cp:coreProperties>
</file>